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codeName="Questa_cartella_di_lavoro" defaultThemeVersion="124226"/>
  <xr:revisionPtr revIDLastSave="0" documentId="8_{6B429DD9-1DE4-47F6-8A28-EC289207E0A4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Disco JM " sheetId="48" r:id="rId1"/>
    <sheet name="Disco SM" sheetId="47" r:id="rId2"/>
    <sheet name="Alto AM" sheetId="46" r:id="rId3"/>
    <sheet name="Peso EM-1" sheetId="45" r:id="rId4"/>
    <sheet name="60 HS RF" sheetId="35" r:id="rId5"/>
    <sheet name="60 HS RM" sheetId="36" r:id="rId6"/>
    <sheet name="80 HS CF" sheetId="37" r:id="rId7"/>
    <sheet name="100 HS CM" sheetId="38" r:id="rId8"/>
    <sheet name="50 EF" sheetId="39" r:id="rId9"/>
    <sheet name="80 CM" sheetId="40" r:id="rId10"/>
    <sheet name="400 JM" sheetId="41" r:id="rId11"/>
    <sheet name="400 SM" sheetId="42" r:id="rId12"/>
    <sheet name="400 AAM" sheetId="43" r:id="rId13"/>
    <sheet name="400 ABM" sheetId="44" r:id="rId14"/>
    <sheet name="800 Ass- Fem" sheetId="28" r:id="rId15"/>
    <sheet name="2000 CM-CF" sheetId="29" r:id="rId16"/>
    <sheet name="2000 CF" sheetId="30" r:id="rId17"/>
    <sheet name="1000 RF" sheetId="31" r:id="rId18"/>
    <sheet name="1000 RM" sheetId="32" r:id="rId19"/>
    <sheet name="600 EM" sheetId="33" r:id="rId20"/>
    <sheet name="800 AM" sheetId="34" r:id="rId21"/>
    <sheet name="Alto JM " sheetId="26" r:id="rId22"/>
    <sheet name="Alto SM" sheetId="27" r:id="rId23"/>
    <sheet name="Alto AF" sheetId="25" r:id="rId24"/>
    <sheet name="LUNGO AAF " sheetId="16" r:id="rId25"/>
    <sheet name="LUNGO ABF " sheetId="17" r:id="rId26"/>
    <sheet name="LUNGO VM" sheetId="18" r:id="rId27"/>
    <sheet name="LUNGO JF - SF" sheetId="19" r:id="rId28"/>
    <sheet name="LUNGO ABM" sheetId="21" r:id="rId29"/>
    <sheet name="LUNGO AAM" sheetId="20" r:id="rId30"/>
    <sheet name="LUNGO CF" sheetId="22" r:id="rId31"/>
    <sheet name="Disco VM" sheetId="4" r:id="rId32"/>
    <sheet name="Vortex EF - 1" sheetId="5" r:id="rId33"/>
    <sheet name="Disco CF" sheetId="7" r:id="rId34"/>
    <sheet name="Peso CM-1" sheetId="8" r:id="rId35"/>
    <sheet name="Giav AF" sheetId="9" r:id="rId36"/>
    <sheet name="Peso VF" sheetId="10" r:id="rId37"/>
    <sheet name="Disco AM" sheetId="11" r:id="rId38"/>
    <sheet name="Giav JF" sheetId="12" r:id="rId39"/>
    <sheet name="Peso RF" sheetId="13" r:id="rId40"/>
    <sheet name="Disco AAM - ABM" sheetId="14" r:id="rId41"/>
    <sheet name="Foglio1" sheetId="1" r:id="rId42"/>
    <sheet name="Foglio2" sheetId="2" r:id="rId43"/>
    <sheet name="Foglio3" sheetId="3" r:id="rId44"/>
  </sheets>
  <externalReferences>
    <externalReference r:id="rId45"/>
    <externalReference r:id="rId46"/>
    <externalReference r:id="rId47"/>
  </externalReferences>
  <definedNames>
    <definedName name="_xlnm._FilterDatabase" localSheetId="19" hidden="1">'600 EM'!$K$8:$K$31</definedName>
    <definedName name="_xlnm._FilterDatabase" localSheetId="21" hidden="1">'Alto JM '!$A$8:$BL$10</definedName>
    <definedName name="_xlnm._FilterDatabase" localSheetId="22" hidden="1">'Alto SM'!$A$9:$EB$9</definedName>
    <definedName name="_xlnm.Print_Area" localSheetId="7">'100 HS CM'!$A$1:$L$11</definedName>
    <definedName name="_xlnm.Print_Area" localSheetId="17">'1000 RF'!$A$1:$L$14</definedName>
    <definedName name="_xlnm.Print_Area" localSheetId="18">'1000 RM'!$A$1:$M$32</definedName>
    <definedName name="_xlnm.Print_Area" localSheetId="16">'2000 CF'!$A$1:$L$23</definedName>
    <definedName name="_xlnm.Print_Area" localSheetId="15">'2000 CM-CF'!$A$1:$M$7,'2000 CM-CF'!$A$9:$L$15</definedName>
    <definedName name="_xlnm.Print_Area" localSheetId="12">'400 AAM'!$A$1:$L$8</definedName>
    <definedName name="_xlnm.Print_Area" localSheetId="13">'400 ABM'!$A$1:$L$21</definedName>
    <definedName name="_xlnm.Print_Area" localSheetId="10">'400 JM'!$A$1:$L$14</definedName>
    <definedName name="_xlnm.Print_Area" localSheetId="11">'400 SM'!$A$1:$L$26</definedName>
    <definedName name="_xlnm.Print_Area" localSheetId="8">'50 EF'!$A$1:$L$56</definedName>
    <definedName name="_xlnm.Print_Area" localSheetId="4">'60 HS RF'!$A$25:$L$26</definedName>
    <definedName name="_xlnm.Print_Area" localSheetId="5">'60 HS RM'!$A$1:$L$32</definedName>
    <definedName name="_xlnm.Print_Area" localSheetId="19">'600 EM'!$A$1:$M$30</definedName>
    <definedName name="_xlnm.Print_Area" localSheetId="9">'80 CM'!$A$1:$L$39</definedName>
    <definedName name="_xlnm.Print_Area" localSheetId="6">'80 HS CF'!$A$1:$L$22</definedName>
    <definedName name="_xlnm.Print_Area" localSheetId="20">'800 AM'!$A$1:$M$17</definedName>
    <definedName name="_xlnm.Print_Area" localSheetId="14">'800 Ass- Fem'!$A$1:$M$38</definedName>
    <definedName name="_xlnm.Print_Area" localSheetId="23">'Alto AF'!$A$1:$M$19</definedName>
    <definedName name="_xlnm.Print_Area" localSheetId="40">'Disco AAM - ABM'!$A$1:$M$14</definedName>
    <definedName name="_xlnm.Print_Area" localSheetId="37">'Disco AM'!$A$1:$M$25</definedName>
    <definedName name="_xlnm.Print_Area" localSheetId="33">'Disco CF'!$A$1:$M$27</definedName>
    <definedName name="_xlnm.Print_Area" localSheetId="0">'Disco JM '!$A$1:$M$17</definedName>
    <definedName name="_xlnm.Print_Area" localSheetId="1">'Disco SM'!$A$1:$M$27</definedName>
    <definedName name="_xlnm.Print_Area" localSheetId="31">'Disco VM'!$A$1:$M$19</definedName>
    <definedName name="_xlnm.Print_Area" localSheetId="35">'Giav AF'!$A$1:$M$30</definedName>
    <definedName name="_xlnm.Print_Area" localSheetId="38">'Giav JF'!$A$1:$M$13</definedName>
    <definedName name="_xlnm.Print_Area" localSheetId="24">'LUNGO AAF '!$A$1:$M$11</definedName>
    <definedName name="_xlnm.Print_Area" localSheetId="29">'LUNGO AAM'!$A$1:$M$12</definedName>
    <definedName name="_xlnm.Print_Area" localSheetId="25">'LUNGO ABF '!$A$1:$M$15</definedName>
    <definedName name="_xlnm.Print_Area" localSheetId="28">'LUNGO ABM'!$A$1:$M$13</definedName>
    <definedName name="_xlnm.Print_Area" localSheetId="30">'LUNGO CF'!$A$1:$M$44</definedName>
    <definedName name="_xlnm.Print_Area" localSheetId="27">'LUNGO JF - SF'!$A$1:$M$23</definedName>
    <definedName name="_xlnm.Print_Area" localSheetId="26">'LUNGO VM'!$A$1:$M$25</definedName>
    <definedName name="_xlnm.Print_Area" localSheetId="34">'Peso CM-1'!$A$1:$M$37</definedName>
    <definedName name="_xlnm.Print_Area" localSheetId="3">'Peso EM-1'!$A$1:$M$35</definedName>
    <definedName name="_xlnm.Print_Area" localSheetId="39">'Peso RF'!$A$1:$M$38</definedName>
    <definedName name="_xlnm.Print_Area" localSheetId="32">'Vortex EF - 1'!$A$1:$M$56</definedName>
    <definedName name="_xlnm.Print_Titles" localSheetId="7">'100 HS CM'!$1:$7</definedName>
    <definedName name="_xlnm.Print_Titles" localSheetId="17">'1000 RF'!$1:$7</definedName>
    <definedName name="_xlnm.Print_Titles" localSheetId="18">'1000 RM'!$1:$7</definedName>
    <definedName name="_xlnm.Print_Titles" localSheetId="16">'2000 CF'!$1:$7</definedName>
    <definedName name="_xlnm.Print_Titles" localSheetId="15">'2000 CM-CF'!$1:$7</definedName>
    <definedName name="_xlnm.Print_Titles" localSheetId="12">'400 AAM'!$1:$7</definedName>
    <definedName name="_xlnm.Print_Titles" localSheetId="13">'400 ABM'!$1:$7</definedName>
    <definedName name="_xlnm.Print_Titles" localSheetId="10">'400 JM'!$1:$7</definedName>
    <definedName name="_xlnm.Print_Titles" localSheetId="11">'400 SM'!$1:$7</definedName>
    <definedName name="_xlnm.Print_Titles" localSheetId="8">'50 EF'!$1:$7</definedName>
    <definedName name="_xlnm.Print_Titles" localSheetId="4">'60 HS RF'!$1:$7</definedName>
    <definedName name="_xlnm.Print_Titles" localSheetId="5">'60 HS RM'!$1:$7</definedName>
    <definedName name="_xlnm.Print_Titles" localSheetId="19">'600 EM'!$1:$7</definedName>
    <definedName name="_xlnm.Print_Titles" localSheetId="9">'80 CM'!$1:$7</definedName>
    <definedName name="_xlnm.Print_Titles" localSheetId="6">'80 HS CF'!$1:$7</definedName>
    <definedName name="_xlnm.Print_Titles" localSheetId="20">'800 AM'!$1:$7</definedName>
    <definedName name="_xlnm.Print_Titles" localSheetId="14">'800 Ass- Fem'!$1:$7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44" l="1"/>
  <c r="G87" i="44"/>
  <c r="F87" i="44"/>
  <c r="E87" i="44"/>
  <c r="D87" i="44"/>
  <c r="H86" i="44"/>
  <c r="G86" i="44"/>
  <c r="F86" i="44"/>
  <c r="E86" i="44"/>
  <c r="D86" i="44"/>
  <c r="H89" i="42"/>
  <c r="G89" i="42"/>
  <c r="F89" i="42"/>
  <c r="E89" i="42"/>
  <c r="D89" i="42"/>
  <c r="H88" i="42"/>
  <c r="G88" i="42"/>
  <c r="F88" i="42"/>
  <c r="E88" i="42"/>
  <c r="D88" i="42"/>
  <c r="H87" i="42"/>
  <c r="G87" i="42"/>
  <c r="F87" i="42"/>
  <c r="E87" i="42"/>
  <c r="D87" i="42"/>
  <c r="H86" i="42"/>
  <c r="G86" i="42"/>
  <c r="F86" i="42"/>
  <c r="E86" i="42"/>
  <c r="D86" i="42"/>
  <c r="H89" i="41"/>
  <c r="G89" i="41"/>
  <c r="F89" i="41"/>
  <c r="E89" i="41"/>
  <c r="D89" i="41"/>
  <c r="H88" i="41"/>
  <c r="G88" i="41"/>
  <c r="F88" i="41"/>
  <c r="E88" i="41"/>
  <c r="D88" i="41"/>
  <c r="H87" i="41"/>
  <c r="G87" i="41"/>
  <c r="F87" i="41"/>
  <c r="E87" i="41"/>
  <c r="D87" i="41"/>
  <c r="H86" i="41"/>
  <c r="G86" i="41"/>
  <c r="F86" i="41"/>
  <c r="E86" i="41"/>
  <c r="D86" i="41"/>
  <c r="H89" i="40"/>
  <c r="G89" i="40"/>
  <c r="F89" i="40"/>
  <c r="E89" i="40"/>
  <c r="D89" i="40"/>
  <c r="H88" i="40"/>
  <c r="G88" i="40"/>
  <c r="F88" i="40"/>
  <c r="E88" i="40"/>
  <c r="D88" i="40"/>
  <c r="H88" i="39"/>
  <c r="G88" i="39"/>
  <c r="F88" i="39"/>
  <c r="E88" i="39"/>
  <c r="D88" i="39"/>
  <c r="H87" i="39"/>
  <c r="G87" i="39"/>
  <c r="F87" i="39"/>
  <c r="E87" i="39"/>
  <c r="D87" i="39"/>
  <c r="H86" i="39"/>
  <c r="G86" i="39"/>
  <c r="F86" i="39"/>
  <c r="E86" i="39"/>
  <c r="D86" i="39"/>
  <c r="H85" i="39"/>
  <c r="G85" i="39"/>
  <c r="F85" i="39"/>
  <c r="E85" i="39"/>
  <c r="D85" i="39"/>
  <c r="H84" i="39"/>
  <c r="G84" i="39"/>
  <c r="F84" i="39"/>
  <c r="E84" i="39"/>
  <c r="D84" i="39"/>
  <c r="H89" i="38"/>
  <c r="G89" i="38"/>
  <c r="F89" i="38"/>
  <c r="E89" i="38"/>
  <c r="D89" i="38"/>
  <c r="H88" i="38"/>
  <c r="G88" i="38"/>
  <c r="F88" i="38"/>
  <c r="E88" i="38"/>
  <c r="D88" i="38"/>
  <c r="H89" i="37"/>
  <c r="G89" i="37"/>
  <c r="F89" i="37"/>
  <c r="E89" i="37"/>
  <c r="D89" i="37"/>
  <c r="H88" i="37"/>
  <c r="G88" i="37"/>
  <c r="F88" i="37"/>
  <c r="E88" i="37"/>
  <c r="D88" i="37"/>
  <c r="H87" i="37"/>
  <c r="G87" i="37"/>
  <c r="F87" i="37"/>
  <c r="E87" i="37"/>
  <c r="D87" i="37"/>
  <c r="H86" i="37"/>
  <c r="G86" i="37"/>
  <c r="F86" i="37"/>
  <c r="E86" i="37"/>
  <c r="D86" i="37"/>
  <c r="H91" i="36"/>
  <c r="G91" i="36"/>
  <c r="F91" i="36"/>
  <c r="E91" i="36"/>
  <c r="D91" i="36"/>
  <c r="H90" i="36"/>
  <c r="G90" i="36"/>
  <c r="F90" i="36"/>
  <c r="E90" i="36"/>
  <c r="D90" i="36"/>
  <c r="H89" i="36"/>
  <c r="G89" i="36"/>
  <c r="F89" i="36"/>
  <c r="E89" i="36"/>
  <c r="D89" i="36"/>
  <c r="H88" i="36"/>
  <c r="G88" i="36"/>
  <c r="F88" i="36"/>
  <c r="E88" i="36"/>
  <c r="D88" i="36"/>
  <c r="H87" i="36"/>
  <c r="G87" i="36"/>
  <c r="F87" i="36"/>
  <c r="E87" i="36"/>
  <c r="D87" i="36"/>
  <c r="H86" i="36"/>
  <c r="G86" i="36"/>
  <c r="F86" i="36"/>
  <c r="E86" i="36"/>
  <c r="D86" i="36"/>
  <c r="H85" i="36"/>
  <c r="G85" i="36"/>
  <c r="F85" i="36"/>
  <c r="E85" i="36"/>
  <c r="D85" i="36"/>
  <c r="H84" i="36"/>
  <c r="G84" i="36"/>
  <c r="F84" i="36"/>
  <c r="E84" i="36"/>
  <c r="D84" i="36"/>
  <c r="H83" i="36"/>
  <c r="G83" i="36"/>
  <c r="F83" i="36"/>
  <c r="E83" i="36"/>
  <c r="D83" i="36"/>
  <c r="H82" i="36"/>
  <c r="G82" i="36"/>
  <c r="F82" i="36"/>
  <c r="E82" i="36"/>
  <c r="D82" i="36"/>
  <c r="H81" i="36"/>
  <c r="G81" i="36"/>
  <c r="F81" i="36"/>
  <c r="E81" i="36"/>
  <c r="D81" i="36"/>
  <c r="H80" i="36"/>
  <c r="G80" i="36"/>
  <c r="F80" i="36"/>
  <c r="E80" i="36"/>
  <c r="D80" i="36"/>
  <c r="H79" i="36"/>
  <c r="G79" i="36"/>
  <c r="F79" i="36"/>
  <c r="E79" i="36"/>
  <c r="D79" i="36"/>
  <c r="H78" i="36"/>
  <c r="G78" i="36"/>
  <c r="F78" i="36"/>
  <c r="E78" i="36"/>
  <c r="D78" i="36"/>
  <c r="H77" i="36"/>
  <c r="G77" i="36"/>
  <c r="F77" i="36"/>
  <c r="E77" i="36"/>
  <c r="D77" i="36"/>
  <c r="H76" i="36"/>
  <c r="G76" i="36"/>
  <c r="F76" i="36"/>
  <c r="E76" i="36"/>
  <c r="D76" i="36"/>
  <c r="H75" i="36"/>
  <c r="G75" i="36"/>
  <c r="F75" i="36"/>
  <c r="E75" i="36"/>
  <c r="D75" i="36"/>
  <c r="H74" i="36"/>
  <c r="G74" i="36"/>
  <c r="F74" i="36"/>
  <c r="E74" i="36"/>
  <c r="D74" i="36"/>
  <c r="H73" i="36"/>
  <c r="G73" i="36"/>
  <c r="F73" i="36"/>
  <c r="E73" i="36"/>
  <c r="D73" i="36"/>
  <c r="H72" i="36"/>
  <c r="G72" i="36"/>
  <c r="F72" i="36"/>
  <c r="E72" i="36"/>
  <c r="D72" i="36"/>
  <c r="H71" i="36"/>
  <c r="G71" i="36"/>
  <c r="F71" i="36"/>
  <c r="E71" i="36"/>
  <c r="D71" i="36"/>
  <c r="H70" i="36"/>
  <c r="G70" i="36"/>
  <c r="F70" i="36"/>
  <c r="E70" i="36"/>
  <c r="D70" i="36"/>
  <c r="H69" i="36"/>
  <c r="G69" i="36"/>
  <c r="F69" i="36"/>
  <c r="E69" i="36"/>
  <c r="D69" i="36"/>
  <c r="H68" i="36"/>
  <c r="G68" i="36"/>
  <c r="F68" i="36"/>
  <c r="E68" i="36"/>
  <c r="D68" i="36"/>
  <c r="H67" i="36"/>
  <c r="G67" i="36"/>
  <c r="F67" i="36"/>
  <c r="E67" i="36"/>
  <c r="D67" i="36"/>
  <c r="H66" i="36"/>
  <c r="G66" i="36"/>
  <c r="F66" i="36"/>
  <c r="E66" i="36"/>
  <c r="D66" i="36"/>
  <c r="H65" i="36"/>
  <c r="G65" i="36"/>
  <c r="F65" i="36"/>
  <c r="E65" i="36"/>
  <c r="D65" i="36"/>
  <c r="H64" i="36"/>
  <c r="G64" i="36"/>
  <c r="F64" i="36"/>
  <c r="E64" i="36"/>
  <c r="D64" i="36"/>
  <c r="H63" i="36"/>
  <c r="G63" i="36"/>
  <c r="F63" i="36"/>
  <c r="E63" i="36"/>
  <c r="D63" i="36"/>
  <c r="H62" i="36"/>
  <c r="G62" i="36"/>
  <c r="F62" i="36"/>
  <c r="E62" i="36"/>
  <c r="D62" i="36"/>
  <c r="H61" i="36"/>
  <c r="G61" i="36"/>
  <c r="F61" i="36"/>
  <c r="E61" i="36"/>
  <c r="D61" i="36"/>
  <c r="H60" i="36"/>
  <c r="G60" i="36"/>
  <c r="F60" i="36"/>
  <c r="E60" i="36"/>
  <c r="D60" i="36"/>
  <c r="H59" i="36"/>
  <c r="G59" i="36"/>
  <c r="F59" i="36"/>
  <c r="E59" i="36"/>
  <c r="D59" i="36"/>
  <c r="H58" i="36"/>
  <c r="G58" i="36"/>
  <c r="F58" i="36"/>
  <c r="E58" i="36"/>
  <c r="D58" i="36"/>
  <c r="H57" i="36"/>
  <c r="G57" i="36"/>
  <c r="F57" i="36"/>
  <c r="E57" i="36"/>
  <c r="D57" i="36"/>
  <c r="H56" i="36"/>
  <c r="G56" i="36"/>
  <c r="F56" i="36"/>
  <c r="E56" i="36"/>
  <c r="D56" i="36"/>
  <c r="H55" i="36"/>
  <c r="G55" i="36"/>
  <c r="F55" i="36"/>
  <c r="E55" i="36"/>
  <c r="D55" i="36"/>
  <c r="H54" i="36"/>
  <c r="G54" i="36"/>
  <c r="F54" i="36"/>
  <c r="E54" i="36"/>
  <c r="D54" i="36"/>
  <c r="H53" i="36"/>
  <c r="G53" i="36"/>
  <c r="F53" i="36"/>
  <c r="E53" i="36"/>
  <c r="D53" i="36"/>
  <c r="H52" i="36"/>
  <c r="G52" i="36"/>
  <c r="F52" i="36"/>
  <c r="E52" i="36"/>
  <c r="D52" i="36"/>
  <c r="H51" i="36"/>
  <c r="G51" i="36"/>
  <c r="F51" i="36"/>
  <c r="E51" i="36"/>
  <c r="D51" i="36"/>
  <c r="H50" i="36"/>
  <c r="G50" i="36"/>
  <c r="F50" i="36"/>
  <c r="E50" i="36"/>
  <c r="D50" i="36"/>
  <c r="H49" i="36"/>
  <c r="G49" i="36"/>
  <c r="F49" i="36"/>
  <c r="E49" i="36"/>
  <c r="D49" i="36"/>
  <c r="H48" i="36"/>
  <c r="G48" i="36"/>
  <c r="F48" i="36"/>
  <c r="E48" i="36"/>
  <c r="D48" i="36"/>
  <c r="H47" i="36"/>
  <c r="G47" i="36"/>
  <c r="F47" i="36"/>
  <c r="E47" i="36"/>
  <c r="D47" i="36"/>
  <c r="H46" i="36"/>
  <c r="G46" i="36"/>
  <c r="F46" i="36"/>
  <c r="E46" i="36"/>
  <c r="D46" i="36"/>
  <c r="H45" i="36"/>
  <c r="G45" i="36"/>
  <c r="F45" i="36"/>
  <c r="E45" i="36"/>
  <c r="D45" i="36"/>
  <c r="H44" i="36"/>
  <c r="G44" i="36"/>
  <c r="F44" i="36"/>
  <c r="E44" i="36"/>
  <c r="D44" i="36"/>
  <c r="H43" i="36"/>
  <c r="G43" i="36"/>
  <c r="F43" i="36"/>
  <c r="E43" i="36"/>
  <c r="D43" i="36"/>
  <c r="H42" i="36"/>
  <c r="G42" i="36"/>
  <c r="F42" i="36"/>
  <c r="E42" i="36"/>
  <c r="D42" i="36"/>
  <c r="H41" i="36"/>
  <c r="G41" i="36"/>
  <c r="F41" i="36"/>
  <c r="E41" i="36"/>
  <c r="D41" i="36"/>
  <c r="H40" i="36"/>
  <c r="G40" i="36"/>
  <c r="F40" i="36"/>
  <c r="E40" i="36"/>
  <c r="D40" i="36"/>
  <c r="H39" i="36"/>
  <c r="G39" i="36"/>
  <c r="F39" i="36"/>
  <c r="E39" i="36"/>
  <c r="D39" i="36"/>
  <c r="H38" i="36"/>
  <c r="G38" i="36"/>
  <c r="F38" i="36"/>
  <c r="E38" i="36"/>
  <c r="D38" i="36"/>
  <c r="H37" i="36"/>
  <c r="G37" i="36"/>
  <c r="F37" i="36"/>
  <c r="E37" i="36"/>
  <c r="D37" i="36"/>
  <c r="H36" i="36"/>
  <c r="G36" i="36"/>
  <c r="F36" i="36"/>
  <c r="E36" i="36"/>
  <c r="D36" i="36"/>
  <c r="H35" i="36"/>
  <c r="G35" i="36"/>
  <c r="F35" i="36"/>
  <c r="E35" i="36"/>
  <c r="D35" i="36"/>
  <c r="H34" i="36"/>
  <c r="G34" i="36"/>
  <c r="F34" i="36"/>
  <c r="E34" i="36"/>
  <c r="D34" i="36"/>
  <c r="M1" i="34" l="1"/>
  <c r="H88" i="33"/>
  <c r="G88" i="33"/>
  <c r="F88" i="33"/>
  <c r="H87" i="33"/>
  <c r="G87" i="33"/>
  <c r="F87" i="33"/>
  <c r="H86" i="33"/>
  <c r="G86" i="33"/>
  <c r="F86" i="33"/>
  <c r="H85" i="33"/>
  <c r="G85" i="33"/>
  <c r="F85" i="33"/>
  <c r="H84" i="33"/>
  <c r="G84" i="33"/>
  <c r="F84" i="33"/>
  <c r="H83" i="33"/>
  <c r="G83" i="33"/>
  <c r="F83" i="33"/>
  <c r="H82" i="33"/>
  <c r="G82" i="33"/>
  <c r="F82" i="33"/>
  <c r="H81" i="33"/>
  <c r="G81" i="33"/>
  <c r="F81" i="33"/>
  <c r="H80" i="33"/>
  <c r="G80" i="33"/>
  <c r="F80" i="33"/>
  <c r="H79" i="33"/>
  <c r="G79" i="33"/>
  <c r="F79" i="33"/>
  <c r="H78" i="33"/>
  <c r="G78" i="33"/>
  <c r="F78" i="33"/>
  <c r="H77" i="33"/>
  <c r="G77" i="33"/>
  <c r="F77" i="33"/>
  <c r="H76" i="33"/>
  <c r="G76" i="33"/>
  <c r="F76" i="33"/>
  <c r="H75" i="33"/>
  <c r="G75" i="33"/>
  <c r="F75" i="33"/>
  <c r="H74" i="33"/>
  <c r="G74" i="33"/>
  <c r="F74" i="33"/>
  <c r="H73" i="33"/>
  <c r="G73" i="33"/>
  <c r="F73" i="33"/>
  <c r="H72" i="33"/>
  <c r="G72" i="33"/>
  <c r="F72" i="33"/>
  <c r="H71" i="33"/>
  <c r="G71" i="33"/>
  <c r="F71" i="33"/>
  <c r="H70" i="33"/>
  <c r="G70" i="33"/>
  <c r="F70" i="33"/>
  <c r="H69" i="33"/>
  <c r="G69" i="33"/>
  <c r="F69" i="33"/>
  <c r="H68" i="33"/>
  <c r="G68" i="33"/>
  <c r="F68" i="33"/>
  <c r="H67" i="33"/>
  <c r="G67" i="33"/>
  <c r="F67" i="33"/>
  <c r="H66" i="33"/>
  <c r="G66" i="33"/>
  <c r="F66" i="33"/>
  <c r="H65" i="33"/>
  <c r="G65" i="33"/>
  <c r="F65" i="33"/>
  <c r="H64" i="33"/>
  <c r="G64" i="33"/>
  <c r="F64" i="33"/>
  <c r="H63" i="33"/>
  <c r="G63" i="33"/>
  <c r="F63" i="33"/>
  <c r="H62" i="33"/>
  <c r="G62" i="33"/>
  <c r="F62" i="33"/>
  <c r="H61" i="33"/>
  <c r="G61" i="33"/>
  <c r="F61" i="33"/>
  <c r="H60" i="33"/>
  <c r="G60" i="33"/>
  <c r="F60" i="33"/>
  <c r="H59" i="33"/>
  <c r="G59" i="33"/>
  <c r="F59" i="33"/>
  <c r="H58" i="33"/>
  <c r="G58" i="33"/>
  <c r="F58" i="33"/>
  <c r="H57" i="33"/>
  <c r="G57" i="33"/>
  <c r="F57" i="33"/>
  <c r="H56" i="33"/>
  <c r="G56" i="33"/>
  <c r="F56" i="33"/>
  <c r="H55" i="33"/>
  <c r="G55" i="33"/>
  <c r="F55" i="33"/>
  <c r="H54" i="33"/>
  <c r="G54" i="33"/>
  <c r="F54" i="33"/>
  <c r="H53" i="33"/>
  <c r="G53" i="33"/>
  <c r="F53" i="33"/>
  <c r="H52" i="33"/>
  <c r="G52" i="33"/>
  <c r="F52" i="33"/>
  <c r="H51" i="33"/>
  <c r="G51" i="33"/>
  <c r="F51" i="33"/>
  <c r="H50" i="33"/>
  <c r="G50" i="33"/>
  <c r="F50" i="33"/>
  <c r="H49" i="33"/>
  <c r="G49" i="33"/>
  <c r="F49" i="33"/>
  <c r="H48" i="33"/>
  <c r="G48" i="33"/>
  <c r="F48" i="33"/>
  <c r="H47" i="33"/>
  <c r="G47" i="33"/>
  <c r="F47" i="33"/>
  <c r="H46" i="33"/>
  <c r="G46" i="33"/>
  <c r="F46" i="33"/>
  <c r="H45" i="33"/>
  <c r="G45" i="33"/>
  <c r="F45" i="33"/>
  <c r="H44" i="33"/>
  <c r="G44" i="33"/>
  <c r="F44" i="33"/>
  <c r="H43" i="33"/>
  <c r="G43" i="33"/>
  <c r="F43" i="33"/>
  <c r="H42" i="33"/>
  <c r="G42" i="33"/>
  <c r="F42" i="33"/>
  <c r="H41" i="33"/>
  <c r="G41" i="33"/>
  <c r="F41" i="33"/>
  <c r="H40" i="33"/>
  <c r="G40" i="33"/>
  <c r="F40" i="33"/>
  <c r="H39" i="33"/>
  <c r="G39" i="33"/>
  <c r="F39" i="33"/>
  <c r="H37" i="33"/>
  <c r="G37" i="33"/>
  <c r="F37" i="33"/>
  <c r="H36" i="33"/>
  <c r="G36" i="33"/>
  <c r="F36" i="33"/>
  <c r="H35" i="33"/>
  <c r="G35" i="33"/>
  <c r="F35" i="33"/>
  <c r="H34" i="33"/>
  <c r="G34" i="33"/>
  <c r="F34" i="33"/>
  <c r="H33" i="33"/>
  <c r="G33" i="33"/>
  <c r="F33" i="33"/>
  <c r="H32" i="33"/>
  <c r="G32" i="33"/>
  <c r="F32" i="33"/>
  <c r="M1" i="33"/>
  <c r="M1" i="32"/>
  <c r="M1" i="31"/>
  <c r="H89" i="30"/>
  <c r="G89" i="30"/>
  <c r="F89" i="30"/>
  <c r="E89" i="30"/>
  <c r="D89" i="30"/>
  <c r="H88" i="30"/>
  <c r="G88" i="30"/>
  <c r="F88" i="30"/>
  <c r="E88" i="30"/>
  <c r="D88" i="30"/>
  <c r="H87" i="30"/>
  <c r="G87" i="30"/>
  <c r="F87" i="30"/>
  <c r="E87" i="30"/>
  <c r="D87" i="30"/>
  <c r="H86" i="30"/>
  <c r="G86" i="30"/>
  <c r="F86" i="30"/>
  <c r="E86" i="30"/>
  <c r="D86" i="30"/>
  <c r="H85" i="30"/>
  <c r="G85" i="30"/>
  <c r="F85" i="30"/>
  <c r="E85" i="30"/>
  <c r="D85" i="30"/>
  <c r="H84" i="30"/>
  <c r="G84" i="30"/>
  <c r="F84" i="30"/>
  <c r="E84" i="30"/>
  <c r="D84" i="30"/>
  <c r="M1" i="30"/>
  <c r="M1" i="29"/>
  <c r="M1" i="28"/>
  <c r="G8" i="18" l="1"/>
  <c r="F8" i="18"/>
  <c r="E8" i="18"/>
  <c r="D8" i="18"/>
  <c r="C8" i="18"/>
</calcChain>
</file>

<file path=xl/sharedStrings.xml><?xml version="1.0" encoding="utf-8"?>
<sst xmlns="http://schemas.openxmlformats.org/spreadsheetml/2006/main" count="3938" uniqueCount="861">
  <si>
    <t>MANIFESTAZIONE</t>
  </si>
  <si>
    <t>LOCALITA'</t>
  </si>
  <si>
    <t>Comitato Organizzatore</t>
  </si>
  <si>
    <t>3° Prova Provicniale</t>
  </si>
  <si>
    <t>creazzo</t>
  </si>
  <si>
    <t>VICENZA</t>
  </si>
  <si>
    <t>CATEGORIA</t>
  </si>
  <si>
    <t>GARA</t>
  </si>
  <si>
    <t>ORA INIZIO</t>
  </si>
  <si>
    <t>ORA FINE</t>
  </si>
  <si>
    <t>DATA</t>
  </si>
  <si>
    <t xml:space="preserve">DISCO  </t>
  </si>
  <si>
    <t>N. tessera</t>
  </si>
  <si>
    <t>ATLETA</t>
  </si>
  <si>
    <t>NASCITA</t>
  </si>
  <si>
    <t>SOCIETA'</t>
  </si>
  <si>
    <t>PROVE</t>
  </si>
  <si>
    <t>MIGLIOR MISURA</t>
  </si>
  <si>
    <t>CLASS.</t>
  </si>
  <si>
    <t>PUNTI</t>
  </si>
  <si>
    <t>COGNOME</t>
  </si>
  <si>
    <t>NOME</t>
  </si>
  <si>
    <r>
      <t xml:space="preserve">SIMBOLI PROVE                                                         </t>
    </r>
    <r>
      <rPr>
        <sz val="11.5"/>
        <rFont val="Times New Roman"/>
        <family val="1"/>
      </rPr>
      <t xml:space="preserve">                                                                                  </t>
    </r>
  </si>
  <si>
    <r>
      <t xml:space="preserve">   NULLO:      </t>
    </r>
    <r>
      <rPr>
        <b/>
        <sz val="14"/>
        <rFont val="Times New Roman"/>
        <family val="1"/>
      </rPr>
      <t>X</t>
    </r>
    <r>
      <rPr>
        <sz val="11.5"/>
        <rFont val="Times New Roman"/>
        <family val="1"/>
      </rPr>
      <t xml:space="preserve"> </t>
    </r>
  </si>
  <si>
    <r>
      <t xml:space="preserve"> RINUNClA :       </t>
    </r>
    <r>
      <rPr>
        <b/>
        <sz val="14"/>
        <rFont val="Times New Roman"/>
        <family val="1"/>
      </rPr>
      <t>—</t>
    </r>
  </si>
  <si>
    <r>
      <rPr>
        <sz val="11.5"/>
        <rFont val="Times New Roman"/>
        <family val="1"/>
      </rPr>
      <t xml:space="preserve">IL SEGRETARIO DI GIURIA  </t>
    </r>
  </si>
  <si>
    <t>L'ARBITRO</t>
  </si>
  <si>
    <t>EF</t>
  </si>
  <si>
    <t>Vortex - F1</t>
  </si>
  <si>
    <t>CF</t>
  </si>
  <si>
    <t>CM</t>
  </si>
  <si>
    <t>Peso F1</t>
  </si>
  <si>
    <t>AF</t>
  </si>
  <si>
    <t>Giavellotto</t>
  </si>
  <si>
    <t>VF</t>
  </si>
  <si>
    <t>Peso</t>
  </si>
  <si>
    <t>AM</t>
  </si>
  <si>
    <t xml:space="preserve"> </t>
  </si>
  <si>
    <t>JF</t>
  </si>
  <si>
    <t>RF</t>
  </si>
  <si>
    <t>AAM -ABM</t>
  </si>
  <si>
    <t>FRANCESCA</t>
  </si>
  <si>
    <t>ATLETICA UNION CREAZZO A.S.D.</t>
  </si>
  <si>
    <t>ANDREA</t>
  </si>
  <si>
    <t>AMICI DELL'ATLETICA VICENZA A.S.D.</t>
  </si>
  <si>
    <t>POL. DIL. MONTECCHIO PRECALCINO</t>
  </si>
  <si>
    <t>RM</t>
  </si>
  <si>
    <t>GIOVANNI</t>
  </si>
  <si>
    <t>AMATORI ATLETICA MALO S.S.D.</t>
  </si>
  <si>
    <t>AAM</t>
  </si>
  <si>
    <t>AGOSTINETTO</t>
  </si>
  <si>
    <t>KATIA</t>
  </si>
  <si>
    <t>POLISPORTIVA DUEVILLE A.S.D.</t>
  </si>
  <si>
    <t>ABF</t>
  </si>
  <si>
    <t>SOFIA</t>
  </si>
  <si>
    <t>SPAZI VERDI A.S.D.</t>
  </si>
  <si>
    <t>SAMUELE</t>
  </si>
  <si>
    <t>CSI ATLETICA COLLI BERICI A.S.D.</t>
  </si>
  <si>
    <t>AGU</t>
  </si>
  <si>
    <t>CHINEDU</t>
  </si>
  <si>
    <t>JM</t>
  </si>
  <si>
    <t>POLISPORTIVA DILETTANTISTICA VALDAGNO</t>
  </si>
  <si>
    <t>ALBA</t>
  </si>
  <si>
    <t>SARA</t>
  </si>
  <si>
    <t>VERONICA</t>
  </si>
  <si>
    <t>LISA</t>
  </si>
  <si>
    <t>ALBERTO</t>
  </si>
  <si>
    <t>ABM</t>
  </si>
  <si>
    <t>MATTIA</t>
  </si>
  <si>
    <t>ATLETICA MONTECCHIO MAGGIORE</t>
  </si>
  <si>
    <t>ANNA</t>
  </si>
  <si>
    <t>MARCO</t>
  </si>
  <si>
    <t>ATLETICA CALDOGNO '93 A.S.D.</t>
  </si>
  <si>
    <t>SM</t>
  </si>
  <si>
    <t>MARTINA</t>
  </si>
  <si>
    <t>S.S. ATLETICA ARZIGNANO A.S.D.</t>
  </si>
  <si>
    <t>SF</t>
  </si>
  <si>
    <t>A.S.D. POLISPORTIVA SALF ALTOPADOVANA</t>
  </si>
  <si>
    <t>ALLEGRO</t>
  </si>
  <si>
    <t>EMMA</t>
  </si>
  <si>
    <t>GRUPPO SPORTIVO ALPINI VICENZA</t>
  </si>
  <si>
    <t>FEDERICO</t>
  </si>
  <si>
    <t>RICCARDO</t>
  </si>
  <si>
    <t>VBM</t>
  </si>
  <si>
    <t>LAURA</t>
  </si>
  <si>
    <t>C.S.I. TEZZE SUL BRENTA A.S.D.</t>
  </si>
  <si>
    <t>FRANCESCO</t>
  </si>
  <si>
    <t>EM</t>
  </si>
  <si>
    <t>GIULIA</t>
  </si>
  <si>
    <t>G.S. ATLETICA VALCHIAMPO A.S.D.</t>
  </si>
  <si>
    <t>STEFANO</t>
  </si>
  <si>
    <t>ELENA</t>
  </si>
  <si>
    <t>ARMANDO</t>
  </si>
  <si>
    <t>VAM</t>
  </si>
  <si>
    <t>PAOLA</t>
  </si>
  <si>
    <t>VAF</t>
  </si>
  <si>
    <t>FILIPPO</t>
  </si>
  <si>
    <t>LUCA</t>
  </si>
  <si>
    <t>ARPEGARO</t>
  </si>
  <si>
    <t>ELIA</t>
  </si>
  <si>
    <t>LUCIA</t>
  </si>
  <si>
    <t>ASNICAR</t>
  </si>
  <si>
    <t>ASSAM</t>
  </si>
  <si>
    <t>FAIZA</t>
  </si>
  <si>
    <t>SALIHA</t>
  </si>
  <si>
    <t>ASTEGNO</t>
  </si>
  <si>
    <t>PAOLO</t>
  </si>
  <si>
    <t>GABRIELE</t>
  </si>
  <si>
    <t>TOMMASO</t>
  </si>
  <si>
    <t>GIULIO</t>
  </si>
  <si>
    <t>AZZALINI</t>
  </si>
  <si>
    <t>LUSCIKA</t>
  </si>
  <si>
    <t>A.S.D. G.S. LEONICENA</t>
  </si>
  <si>
    <t>AAF</t>
  </si>
  <si>
    <t>VITTORIO</t>
  </si>
  <si>
    <t>DAMIANO</t>
  </si>
  <si>
    <t>BAGA</t>
  </si>
  <si>
    <t>BAGGIO</t>
  </si>
  <si>
    <t>BEATRICE</t>
  </si>
  <si>
    <t>ELEONORA</t>
  </si>
  <si>
    <t>GIORGIA</t>
  </si>
  <si>
    <t>BAGNARA</t>
  </si>
  <si>
    <t>CLAUDIO</t>
  </si>
  <si>
    <t>DAVIDE</t>
  </si>
  <si>
    <t>SILVIA</t>
  </si>
  <si>
    <t>RISORGIVE</t>
  </si>
  <si>
    <t>BALDAN</t>
  </si>
  <si>
    <t>GIADA</t>
  </si>
  <si>
    <t>BALDINAZZO</t>
  </si>
  <si>
    <t>ALESSANDRA</t>
  </si>
  <si>
    <t>EDOARDO</t>
  </si>
  <si>
    <t>MARIA</t>
  </si>
  <si>
    <t>MORENO</t>
  </si>
  <si>
    <t>ANGELA</t>
  </si>
  <si>
    <t>ENRICO</t>
  </si>
  <si>
    <t>LETIZIA</t>
  </si>
  <si>
    <t>BALZARIN</t>
  </si>
  <si>
    <t>JACOPO</t>
  </si>
  <si>
    <t>CHRISTIAN</t>
  </si>
  <si>
    <t>BANCE</t>
  </si>
  <si>
    <t>RABIATOU</t>
  </si>
  <si>
    <t>ATLETICA TRISSINO A.S.D.</t>
  </si>
  <si>
    <t>BARA</t>
  </si>
  <si>
    <t>LAILATOU</t>
  </si>
  <si>
    <t>FRANCO</t>
  </si>
  <si>
    <t>MICHELE</t>
  </si>
  <si>
    <t>BARBIERI</t>
  </si>
  <si>
    <t>GIACOMO</t>
  </si>
  <si>
    <t>MANUEL</t>
  </si>
  <si>
    <t>MATTEO</t>
  </si>
  <si>
    <t>BARBIERO</t>
  </si>
  <si>
    <t>ROBERTO</t>
  </si>
  <si>
    <t>ALESSANDRO</t>
  </si>
  <si>
    <t>CLAUDIA</t>
  </si>
  <si>
    <t>BASSAN</t>
  </si>
  <si>
    <t>GIORGIO</t>
  </si>
  <si>
    <t>LEONARDO</t>
  </si>
  <si>
    <t>NICOLA</t>
  </si>
  <si>
    <t>BASSO</t>
  </si>
  <si>
    <t>CATERINA</t>
  </si>
  <si>
    <t>LUIGI</t>
  </si>
  <si>
    <t>PIETRO</t>
  </si>
  <si>
    <t>ARIANNA</t>
  </si>
  <si>
    <t>BATTOCCHIA</t>
  </si>
  <si>
    <t>ASIA ESPERANZA</t>
  </si>
  <si>
    <t>ANGELICA</t>
  </si>
  <si>
    <t>GIANLUCA</t>
  </si>
  <si>
    <t>BEDIN</t>
  </si>
  <si>
    <t>VASCO</t>
  </si>
  <si>
    <t>BEGHETTO</t>
  </si>
  <si>
    <t>ALESSIA</t>
  </si>
  <si>
    <t>GAIA</t>
  </si>
  <si>
    <t>BELLINATO</t>
  </si>
  <si>
    <t>BELOTTI</t>
  </si>
  <si>
    <t>MASSIMO</t>
  </si>
  <si>
    <t>VALERIA</t>
  </si>
  <si>
    <t>VBF</t>
  </si>
  <si>
    <t>BERLATO</t>
  </si>
  <si>
    <t>CAMILLA</t>
  </si>
  <si>
    <t>ELISA</t>
  </si>
  <si>
    <t>LARA</t>
  </si>
  <si>
    <t>CHIARA</t>
  </si>
  <si>
    <t>BERTINATO</t>
  </si>
  <si>
    <t>BERTINI</t>
  </si>
  <si>
    <t>EMI</t>
  </si>
  <si>
    <t>BERTO</t>
  </si>
  <si>
    <t>VALENTINA</t>
  </si>
  <si>
    <t>BERTOLASO</t>
  </si>
  <si>
    <t>GRETA</t>
  </si>
  <si>
    <t>BERTOLDO</t>
  </si>
  <si>
    <t>DANIELE</t>
  </si>
  <si>
    <t>MAURO</t>
  </si>
  <si>
    <t>SORAYA</t>
  </si>
  <si>
    <t>VALENTINO</t>
  </si>
  <si>
    <t>BERTONCELLO</t>
  </si>
  <si>
    <t>LUCREZIA</t>
  </si>
  <si>
    <t>MIRKO</t>
  </si>
  <si>
    <t>EUGENIO</t>
  </si>
  <si>
    <t>BEVILACQUA</t>
  </si>
  <si>
    <t>MARIANNA</t>
  </si>
  <si>
    <t>BIGARELLA</t>
  </si>
  <si>
    <t>SIMONE</t>
  </si>
  <si>
    <t>BISOGNIN</t>
  </si>
  <si>
    <t>GEREMIA</t>
  </si>
  <si>
    <t>BIZZOTTO</t>
  </si>
  <si>
    <t>BOLDO</t>
  </si>
  <si>
    <t>BONAGURO</t>
  </si>
  <si>
    <t>GIOELE</t>
  </si>
  <si>
    <t>ANTONIO</t>
  </si>
  <si>
    <t>ALICE</t>
  </si>
  <si>
    <t>NICOLã</t>
  </si>
  <si>
    <t>CRISTIAN</t>
  </si>
  <si>
    <t>LUCIANO</t>
  </si>
  <si>
    <t>LORENZO</t>
  </si>
  <si>
    <t>NOEMI</t>
  </si>
  <si>
    <t>ELISABETTA</t>
  </si>
  <si>
    <t>BOUCHAALA</t>
  </si>
  <si>
    <t>NOUR</t>
  </si>
  <si>
    <t>BOUKHALFA</t>
  </si>
  <si>
    <t>ABDELKADER</t>
  </si>
  <si>
    <t>DILETTA</t>
  </si>
  <si>
    <t>BOZZETTO</t>
  </si>
  <si>
    <t>BRAGGION</t>
  </si>
  <si>
    <t>BRIGO</t>
  </si>
  <si>
    <t>BROGLIATO</t>
  </si>
  <si>
    <t>BENEDETTA</t>
  </si>
  <si>
    <t>BUONOCORE</t>
  </si>
  <si>
    <t>BURS</t>
  </si>
  <si>
    <t>RAUL SEBASTIAN</t>
  </si>
  <si>
    <t>SEBASTIANO</t>
  </si>
  <si>
    <t>BUSON</t>
  </si>
  <si>
    <t>DIEGO</t>
  </si>
  <si>
    <t>CABEZZONI</t>
  </si>
  <si>
    <t>CAILOTTO</t>
  </si>
  <si>
    <t>NEREO</t>
  </si>
  <si>
    <t>CALDIERARO</t>
  </si>
  <si>
    <t>GIOIA</t>
  </si>
  <si>
    <t>CAMPAGNOLO</t>
  </si>
  <si>
    <t>ROBERTA</t>
  </si>
  <si>
    <t>EVA</t>
  </si>
  <si>
    <t>CANDANEDO MORALES</t>
  </si>
  <si>
    <t>GERARD ABDIEL</t>
  </si>
  <si>
    <t>CANOVA</t>
  </si>
  <si>
    <t>CAON</t>
  </si>
  <si>
    <t>CAPOZZI</t>
  </si>
  <si>
    <t>LAVINIA</t>
  </si>
  <si>
    <t>SERGIO</t>
  </si>
  <si>
    <t>CAPPAROTTO</t>
  </si>
  <si>
    <t>MICHAEL</t>
  </si>
  <si>
    <t>ANITA</t>
  </si>
  <si>
    <t>CAPPELLINI</t>
  </si>
  <si>
    <t>VITTORIA</t>
  </si>
  <si>
    <t>CAPPELLOTTO</t>
  </si>
  <si>
    <t>CARAMIA</t>
  </si>
  <si>
    <t>GIANNI</t>
  </si>
  <si>
    <t>CAREGNATO</t>
  </si>
  <si>
    <t>CARIOLATO</t>
  </si>
  <si>
    <t>CARLOTTO</t>
  </si>
  <si>
    <t>MARIA SOLE</t>
  </si>
  <si>
    <t>ISABELLA</t>
  </si>
  <si>
    <t>CAROLLO</t>
  </si>
  <si>
    <t>CRISTIANO</t>
  </si>
  <si>
    <t>DEBORAH</t>
  </si>
  <si>
    <t>MICHELA</t>
  </si>
  <si>
    <t>CASSAN</t>
  </si>
  <si>
    <t>ASTER</t>
  </si>
  <si>
    <t>CATTANEO</t>
  </si>
  <si>
    <t>CATTANI</t>
  </si>
  <si>
    <t>MASSIMILIANO</t>
  </si>
  <si>
    <t>CATTELAN</t>
  </si>
  <si>
    <t>TOBIA</t>
  </si>
  <si>
    <t>CECCHINATO</t>
  </si>
  <si>
    <t>CENZI</t>
  </si>
  <si>
    <t>CERANTOLA</t>
  </si>
  <si>
    <t>MARTA</t>
  </si>
  <si>
    <t>IRENE</t>
  </si>
  <si>
    <t>CESTONARO</t>
  </si>
  <si>
    <t>CARLO</t>
  </si>
  <si>
    <t>FABIO</t>
  </si>
  <si>
    <t>CIANCHI</t>
  </si>
  <si>
    <t>SEBASTIAN</t>
  </si>
  <si>
    <t>CIOCOZAN</t>
  </si>
  <si>
    <t>NICHOLAS</t>
  </si>
  <si>
    <t>CLERI</t>
  </si>
  <si>
    <t>NICCOLO'</t>
  </si>
  <si>
    <t>COCCO</t>
  </si>
  <si>
    <t>COCIANCICH</t>
  </si>
  <si>
    <t>MIRANDA</t>
  </si>
  <si>
    <t>COLLINA</t>
  </si>
  <si>
    <t>COMPARIN</t>
  </si>
  <si>
    <t>CONTE</t>
  </si>
  <si>
    <t>CRISTINA</t>
  </si>
  <si>
    <t>CONTRO</t>
  </si>
  <si>
    <t>FILIPPO LEOPOLDO</t>
  </si>
  <si>
    <t>COPIELLO</t>
  </si>
  <si>
    <t>CORA'</t>
  </si>
  <si>
    <t>COSTA</t>
  </si>
  <si>
    <t>SERENA</t>
  </si>
  <si>
    <t>COSTALUNGA</t>
  </si>
  <si>
    <t>PIERSEBASTIANO</t>
  </si>
  <si>
    <t>CRESTANI</t>
  </si>
  <si>
    <t>GIANFRANCO</t>
  </si>
  <si>
    <t>CRISTOFORI</t>
  </si>
  <si>
    <t>CRIVELLARO</t>
  </si>
  <si>
    <t>ALEX</t>
  </si>
  <si>
    <t>CUOGHI</t>
  </si>
  <si>
    <t>DAL BEN</t>
  </si>
  <si>
    <t>DAL FERRO</t>
  </si>
  <si>
    <t>DAL GRANDE</t>
  </si>
  <si>
    <t>ETTORE</t>
  </si>
  <si>
    <t>DAL MASO</t>
  </si>
  <si>
    <t>DAL MOLIN</t>
  </si>
  <si>
    <t>DAL ZOTTO</t>
  </si>
  <si>
    <t>DALLA BA</t>
  </si>
  <si>
    <t>LORENA</t>
  </si>
  <si>
    <t>DALLA MASSARA</t>
  </si>
  <si>
    <t>DALLA POZZA</t>
  </si>
  <si>
    <t>DALL'ARMELLINA</t>
  </si>
  <si>
    <t>AURORA</t>
  </si>
  <si>
    <t>DAMBRUOSO</t>
  </si>
  <si>
    <t>LUDOVICA</t>
  </si>
  <si>
    <t>DANI</t>
  </si>
  <si>
    <t>DANUSO</t>
  </si>
  <si>
    <t>DE CAO</t>
  </si>
  <si>
    <t>DE TOFFOLI</t>
  </si>
  <si>
    <t>DELL'AGLIO</t>
  </si>
  <si>
    <t>GIORGIA ROSI</t>
  </si>
  <si>
    <t>MATILDE</t>
  </si>
  <si>
    <t>DANIEL</t>
  </si>
  <si>
    <t>DIM</t>
  </si>
  <si>
    <t>AMARACHI MARY</t>
  </si>
  <si>
    <t>DOCIMO</t>
  </si>
  <si>
    <t>DOSSO</t>
  </si>
  <si>
    <t>ACHILLE</t>
  </si>
  <si>
    <t>DUSO</t>
  </si>
  <si>
    <t>EL AMRI</t>
  </si>
  <si>
    <t>BADR DIN</t>
  </si>
  <si>
    <t>EL HACHIMI</t>
  </si>
  <si>
    <t>AIMAN</t>
  </si>
  <si>
    <t>ERMETTI</t>
  </si>
  <si>
    <t>FABIAN</t>
  </si>
  <si>
    <t>FABRELLO</t>
  </si>
  <si>
    <t>FABRIS</t>
  </si>
  <si>
    <t>NAHILA</t>
  </si>
  <si>
    <t>FACCIN</t>
  </si>
  <si>
    <t>EMILY</t>
  </si>
  <si>
    <t>FACCINI</t>
  </si>
  <si>
    <t>FAGGIONATO</t>
  </si>
  <si>
    <t>GIANCARLO</t>
  </si>
  <si>
    <t>FANTON</t>
  </si>
  <si>
    <t>FABRIZIO</t>
  </si>
  <si>
    <t>FASINI</t>
  </si>
  <si>
    <t>FERRO</t>
  </si>
  <si>
    <t>FERRONATO</t>
  </si>
  <si>
    <t>FIAGAH</t>
  </si>
  <si>
    <t>MARY</t>
  </si>
  <si>
    <t>FIN</t>
  </si>
  <si>
    <t>EDOARDO GIOVANNI</t>
  </si>
  <si>
    <t>FINOCCHIARO</t>
  </si>
  <si>
    <t>SASHA</t>
  </si>
  <si>
    <t>TERESA</t>
  </si>
  <si>
    <t>FOLCO</t>
  </si>
  <si>
    <t>FONGARO</t>
  </si>
  <si>
    <t>ASIA</t>
  </si>
  <si>
    <t>FONTANA</t>
  </si>
  <si>
    <t>FOSSALOVARA</t>
  </si>
  <si>
    <t>FRADELIN</t>
  </si>
  <si>
    <t>FRANCESCHINI</t>
  </si>
  <si>
    <t>AARON</t>
  </si>
  <si>
    <t>FURLANI</t>
  </si>
  <si>
    <t>GAIANIGO</t>
  </si>
  <si>
    <t>GALIAZZO</t>
  </si>
  <si>
    <t>GALLEAZZO</t>
  </si>
  <si>
    <t>PIERANTONIO</t>
  </si>
  <si>
    <t>GASPARI</t>
  </si>
  <si>
    <t>FEDERICA</t>
  </si>
  <si>
    <t>NADIA</t>
  </si>
  <si>
    <t>GEMIERI</t>
  </si>
  <si>
    <t>GENTILIN</t>
  </si>
  <si>
    <t>SILVANO</t>
  </si>
  <si>
    <t>GHEZZO</t>
  </si>
  <si>
    <t>REBECCA</t>
  </si>
  <si>
    <t>GIACOMELLO</t>
  </si>
  <si>
    <t>SOPHIA</t>
  </si>
  <si>
    <t>GIANELLO</t>
  </si>
  <si>
    <t>EVELIN</t>
  </si>
  <si>
    <t>GIOMI</t>
  </si>
  <si>
    <t>GIRARDELLO</t>
  </si>
  <si>
    <t>GIROLIMETTO</t>
  </si>
  <si>
    <t>GJIERGJI</t>
  </si>
  <si>
    <t>GNOATTO</t>
  </si>
  <si>
    <t>ALTEA</t>
  </si>
  <si>
    <t>GONELLA</t>
  </si>
  <si>
    <t>GOTTER</t>
  </si>
  <si>
    <t>TAMARA</t>
  </si>
  <si>
    <t>GRIGNOLO</t>
  </si>
  <si>
    <t>GROSSELE</t>
  </si>
  <si>
    <t>GROSSELLE</t>
  </si>
  <si>
    <t>JOELE</t>
  </si>
  <si>
    <t>GRUSSANI</t>
  </si>
  <si>
    <t>NAUSICAA</t>
  </si>
  <si>
    <t>GILBERTO</t>
  </si>
  <si>
    <t>ADELAIDE</t>
  </si>
  <si>
    <t>GUARISE</t>
  </si>
  <si>
    <t>INFORZATO</t>
  </si>
  <si>
    <t>INGLESE</t>
  </si>
  <si>
    <t>JENDOUBI</t>
  </si>
  <si>
    <t>LINDA</t>
  </si>
  <si>
    <t>DENNIS</t>
  </si>
  <si>
    <t>KHALFI</t>
  </si>
  <si>
    <t>DAVID ASSAAD</t>
  </si>
  <si>
    <t>KUMAR</t>
  </si>
  <si>
    <t>MUKESH</t>
  </si>
  <si>
    <t>LAFTAH</t>
  </si>
  <si>
    <t>ILHAM</t>
  </si>
  <si>
    <t>LAGO</t>
  </si>
  <si>
    <t>TOMMASO ANGELO</t>
  </si>
  <si>
    <t>LAMESSO</t>
  </si>
  <si>
    <t>LANARO</t>
  </si>
  <si>
    <t>LEGUMI</t>
  </si>
  <si>
    <t>LETTARI</t>
  </si>
  <si>
    <t>LICKA</t>
  </si>
  <si>
    <t>KRISTEL</t>
  </si>
  <si>
    <t>MARISOL</t>
  </si>
  <si>
    <t>LOCRITANI</t>
  </si>
  <si>
    <t>LONGHI</t>
  </si>
  <si>
    <t>LORENZI</t>
  </si>
  <si>
    <t>MARAN</t>
  </si>
  <si>
    <t>MARANGONI</t>
  </si>
  <si>
    <t>MARCHESE</t>
  </si>
  <si>
    <t>MARCHETTO</t>
  </si>
  <si>
    <t>MARCHIORO</t>
  </si>
  <si>
    <t>MASSAUA</t>
  </si>
  <si>
    <t>MASSIGNAN</t>
  </si>
  <si>
    <t>ENRICO MARIO</t>
  </si>
  <si>
    <t>MATTEAZZI</t>
  </si>
  <si>
    <t>MAZZI</t>
  </si>
  <si>
    <t>MAZZUCATO</t>
  </si>
  <si>
    <t>MECENERO</t>
  </si>
  <si>
    <t>MEGGIOLARO</t>
  </si>
  <si>
    <t>MENDO</t>
  </si>
  <si>
    <t>MENSAH</t>
  </si>
  <si>
    <t>SHARMELL BIRAGO</t>
  </si>
  <si>
    <t>MERLO</t>
  </si>
  <si>
    <t>MIOLO</t>
  </si>
  <si>
    <t>MISSAGGIA</t>
  </si>
  <si>
    <t>MISTRORIGO</t>
  </si>
  <si>
    <t>MORI</t>
  </si>
  <si>
    <t>MORO</t>
  </si>
  <si>
    <t>LUIGINO</t>
  </si>
  <si>
    <t>MULLAH</t>
  </si>
  <si>
    <t>NAHED</t>
  </si>
  <si>
    <t>REDOY</t>
  </si>
  <si>
    <t>NARDI</t>
  </si>
  <si>
    <t>NEFFAT</t>
  </si>
  <si>
    <t>NEGRIN</t>
  </si>
  <si>
    <t>NEGRO</t>
  </si>
  <si>
    <t>NICO</t>
  </si>
  <si>
    <t>BRIAN SEVERINO</t>
  </si>
  <si>
    <t>NONNI</t>
  </si>
  <si>
    <t>HASANATOU</t>
  </si>
  <si>
    <t>NOSTRALI</t>
  </si>
  <si>
    <t>NTAKIRUTIMANA</t>
  </si>
  <si>
    <t>JEAN MICHEL</t>
  </si>
  <si>
    <t>NWACHUKWU</t>
  </si>
  <si>
    <t>GHANDY</t>
  </si>
  <si>
    <t>OLIVIERO</t>
  </si>
  <si>
    <t>ADELE</t>
  </si>
  <si>
    <t>OLIVO</t>
  </si>
  <si>
    <t>AMBETA</t>
  </si>
  <si>
    <t>ORDINATI</t>
  </si>
  <si>
    <t>OUATTARA</t>
  </si>
  <si>
    <t>RAMATOU</t>
  </si>
  <si>
    <t>PANAROTTO</t>
  </si>
  <si>
    <t>PANOZZO</t>
  </si>
  <si>
    <t>PARLATO</t>
  </si>
  <si>
    <t>PAROLIN</t>
  </si>
  <si>
    <t>PASETTI</t>
  </si>
  <si>
    <t>PASINI</t>
  </si>
  <si>
    <t>PASQUALETTO</t>
  </si>
  <si>
    <t>PASQUALIN</t>
  </si>
  <si>
    <t>LAERTE CARLOALBERTO</t>
  </si>
  <si>
    <t>PAVAN</t>
  </si>
  <si>
    <t>PELOSO</t>
  </si>
  <si>
    <t>FEDERICA MARIA</t>
  </si>
  <si>
    <t>PERINTI</t>
  </si>
  <si>
    <t>PERUZZI</t>
  </si>
  <si>
    <t>PETTENON</t>
  </si>
  <si>
    <t>PIANEZZOLA</t>
  </si>
  <si>
    <t>PIAZZA</t>
  </si>
  <si>
    <t>PIEROPAN</t>
  </si>
  <si>
    <t>PIGATO</t>
  </si>
  <si>
    <t>PIGATTO</t>
  </si>
  <si>
    <t>PILLAN</t>
  </si>
  <si>
    <t>PISANELLO</t>
  </si>
  <si>
    <t>PISCHEDDU</t>
  </si>
  <si>
    <t>SNIZHANA</t>
  </si>
  <si>
    <t>POLI</t>
  </si>
  <si>
    <t>PORCELLATO</t>
  </si>
  <si>
    <t>PRANOVI</t>
  </si>
  <si>
    <t>PREBIANCA</t>
  </si>
  <si>
    <t>PRETO</t>
  </si>
  <si>
    <t>PRETTO</t>
  </si>
  <si>
    <t>RAMANZIN</t>
  </si>
  <si>
    <t>RAMPAZZO</t>
  </si>
  <si>
    <t>REMONATO</t>
  </si>
  <si>
    <t>RIGATO</t>
  </si>
  <si>
    <t>RIGHI</t>
  </si>
  <si>
    <t>RIGODANZO</t>
  </si>
  <si>
    <t>RIGON</t>
  </si>
  <si>
    <t>RIGONI</t>
  </si>
  <si>
    <t>RINALDI</t>
  </si>
  <si>
    <t>RIZZATO</t>
  </si>
  <si>
    <t>RIZZI</t>
  </si>
  <si>
    <t>RIZZO</t>
  </si>
  <si>
    <t>RODRIGUEZ</t>
  </si>
  <si>
    <t>ROSSI</t>
  </si>
  <si>
    <t>ROSSI DI SCHIO</t>
  </si>
  <si>
    <t>GAETANO</t>
  </si>
  <si>
    <t>RUGGERI</t>
  </si>
  <si>
    <t>SABBADINI</t>
  </si>
  <si>
    <t>SABINO</t>
  </si>
  <si>
    <t>SACCARDO</t>
  </si>
  <si>
    <t>MARIA CLELIA</t>
  </si>
  <si>
    <t>SALVADOR</t>
  </si>
  <si>
    <t>SANSON</t>
  </si>
  <si>
    <t>SANTORINI</t>
  </si>
  <si>
    <t>SARTORI</t>
  </si>
  <si>
    <t>SAVIANO</t>
  </si>
  <si>
    <t>LEONARDO EROS</t>
  </si>
  <si>
    <t>SAVIO</t>
  </si>
  <si>
    <t>SCACCO</t>
  </si>
  <si>
    <t>SCALCO</t>
  </si>
  <si>
    <t>NIKITA</t>
  </si>
  <si>
    <t>SCAVAZZA</t>
  </si>
  <si>
    <t>SCOTUZZI</t>
  </si>
  <si>
    <t>SEGANFREDO</t>
  </si>
  <si>
    <t>SEGATO</t>
  </si>
  <si>
    <t>EMY</t>
  </si>
  <si>
    <t>ERJA</t>
  </si>
  <si>
    <t>SERAGLIO</t>
  </si>
  <si>
    <t>SHALA</t>
  </si>
  <si>
    <t>VLERA</t>
  </si>
  <si>
    <t>SILVELLO</t>
  </si>
  <si>
    <t>SIMIONI</t>
  </si>
  <si>
    <t>SIMONETTO</t>
  </si>
  <si>
    <t>SING</t>
  </si>
  <si>
    <t>PARAMVIR</t>
  </si>
  <si>
    <t>SINGH</t>
  </si>
  <si>
    <t>ISHPREET</t>
  </si>
  <si>
    <t>SINIGAGLIA</t>
  </si>
  <si>
    <t>SPANEVELLO</t>
  </si>
  <si>
    <t>ANDREA SERENA</t>
  </si>
  <si>
    <t>SPEZZAPRIA</t>
  </si>
  <si>
    <t>SPILLER</t>
  </si>
  <si>
    <t>STEFANI</t>
  </si>
  <si>
    <t>MATILDA</t>
  </si>
  <si>
    <t>STORTI</t>
  </si>
  <si>
    <t>TAVELLA</t>
  </si>
  <si>
    <t>TEDESCO</t>
  </si>
  <si>
    <t>TESSARO</t>
  </si>
  <si>
    <t>TESTA</t>
  </si>
  <si>
    <t>TIBALDO</t>
  </si>
  <si>
    <t>TISO</t>
  </si>
  <si>
    <t>TOMBOLAN</t>
  </si>
  <si>
    <t>TOMMASIN</t>
  </si>
  <si>
    <t>TONIOLLO</t>
  </si>
  <si>
    <t>MARIA CHIARA</t>
  </si>
  <si>
    <t>TOSETTO</t>
  </si>
  <si>
    <t>MARIA EUGENIA</t>
  </si>
  <si>
    <t>TREVISAN</t>
  </si>
  <si>
    <t>TURETTA</t>
  </si>
  <si>
    <t>URBANI</t>
  </si>
  <si>
    <t>VALLORTIGARA</t>
  </si>
  <si>
    <t>VANZO</t>
  </si>
  <si>
    <t>VASSALLO</t>
  </si>
  <si>
    <t>VELLER</t>
  </si>
  <si>
    <t>VENCATO</t>
  </si>
  <si>
    <t>VENDRAMIN</t>
  </si>
  <si>
    <t>VERONESE</t>
  </si>
  <si>
    <t>VEZZARO</t>
  </si>
  <si>
    <t>VIERO</t>
  </si>
  <si>
    <t>ROMAN GIOVANNI</t>
  </si>
  <si>
    <t>VISENTIN</t>
  </si>
  <si>
    <t>ZAMPIERI</t>
  </si>
  <si>
    <t>ZANATTA</t>
  </si>
  <si>
    <t>ZANETTI</t>
  </si>
  <si>
    <t>ZANFAVERO</t>
  </si>
  <si>
    <t>SILVIO ELIA</t>
  </si>
  <si>
    <t>ZANON</t>
  </si>
  <si>
    <t>ZANOTTO</t>
  </si>
  <si>
    <t>ZARA</t>
  </si>
  <si>
    <t>ZAUPA</t>
  </si>
  <si>
    <t>ZERBINATI</t>
  </si>
  <si>
    <t>ZILIO</t>
  </si>
  <si>
    <t>ZOLLA</t>
  </si>
  <si>
    <t>ZONTA</t>
  </si>
  <si>
    <t>ZORZO</t>
  </si>
  <si>
    <t>3° Prova Provinciale</t>
  </si>
  <si>
    <t>CREAZZO</t>
  </si>
  <si>
    <t>AAF -ABF</t>
  </si>
  <si>
    <t>Lungo</t>
  </si>
  <si>
    <t>BATTUTA</t>
  </si>
  <si>
    <t>LUNGO</t>
  </si>
  <si>
    <t xml:space="preserve">SALTO IN ALTO </t>
  </si>
  <si>
    <t>P</t>
  </si>
  <si>
    <t>F</t>
  </si>
  <si>
    <t>Ris.</t>
  </si>
  <si>
    <t>Clas.</t>
  </si>
  <si>
    <t>ORDINE DELLE OPERAZIONI PER DEFINIRE LA CLASSIFICA DEI SALTI IN ELEVAZIONE IN CASO DI PARITA'</t>
  </si>
  <si>
    <r>
      <t xml:space="preserve">VALIDO:   </t>
    </r>
    <r>
      <rPr>
        <b/>
        <sz val="14"/>
        <rFont val="Times New Roman"/>
        <family val="1"/>
      </rPr>
      <t xml:space="preserve"> 0</t>
    </r>
  </si>
  <si>
    <t>1)   Precede il concorrente con il minor numero di salti all'ultima altezza valida (P)</t>
  </si>
  <si>
    <r>
      <t xml:space="preserve">NULLO:     </t>
    </r>
    <r>
      <rPr>
        <b/>
        <sz val="14"/>
        <rFont val="Times New Roman"/>
        <family val="1"/>
      </rPr>
      <t xml:space="preserve"> X</t>
    </r>
    <r>
      <rPr>
        <sz val="11.5"/>
        <rFont val="Times New Roman"/>
        <family val="1"/>
      </rPr>
      <t xml:space="preserve"> </t>
    </r>
  </si>
  <si>
    <t>2)   Se la parità permane, precede il concorrente che ha il minor numero di salti (F)</t>
  </si>
  <si>
    <r>
      <t xml:space="preserve">PASSO :      </t>
    </r>
    <r>
      <rPr>
        <b/>
        <sz val="20"/>
        <rFont val="Times New Roman"/>
        <family val="1"/>
      </rPr>
      <t xml:space="preserve"> </t>
    </r>
    <r>
      <rPr>
        <b/>
        <sz val="16"/>
        <rFont val="Stencil"/>
        <family val="5"/>
      </rPr>
      <t>—</t>
    </r>
  </si>
  <si>
    <t>3)   Se la parità permane ancora i concorrenti debbono essere classificati alla pari</t>
  </si>
  <si>
    <t>4)    In caso di parità per il primo posto si effettua lo spareggio</t>
  </si>
  <si>
    <t xml:space="preserve">Luogo </t>
  </si>
  <si>
    <t>punteggio</t>
  </si>
  <si>
    <t>categoria</t>
  </si>
  <si>
    <t>Per lo SPAREGGIO al primo posto gli atleti in in parità compiono un solo salto ad ogni misura</t>
  </si>
  <si>
    <r>
      <t xml:space="preserve">s   </t>
    </r>
    <r>
      <rPr>
        <sz val="11"/>
        <color rgb="FF000000"/>
        <rFont val="Times New Roman"/>
        <family val="1"/>
      </rPr>
      <t>Alla successiva altezza determinata dalla Reg. 181.1 dopo l'ultima altezza superata dagli atleti interessati</t>
    </r>
  </si>
  <si>
    <r>
      <rPr>
        <sz val="11"/>
        <color rgb="FF000000"/>
        <rFont val="Wingdings"/>
        <charset val="2"/>
      </rPr>
      <t>s</t>
    </r>
    <r>
      <rPr>
        <sz val="11"/>
        <color rgb="FF000000"/>
        <rFont val="Times New Roman"/>
        <family val="1"/>
      </rPr>
      <t xml:space="preserve">   Se la condizione di parità permane, l'asticella sarà alzata o abbassata di 2 cm. per l'alto e di 5 per l'asta</t>
    </r>
  </si>
  <si>
    <t>COMITATO</t>
  </si>
  <si>
    <t>3° PROVA PROVINCIALE</t>
  </si>
  <si>
    <t>ALLIEVE</t>
  </si>
  <si>
    <t>800 m</t>
  </si>
  <si>
    <t>serie</t>
  </si>
  <si>
    <t>corsia</t>
  </si>
  <si>
    <t>ATLETA
COGNOME E NOME</t>
  </si>
  <si>
    <t>tempo presentazione</t>
  </si>
  <si>
    <t>PETTORALE</t>
  </si>
  <si>
    <t>TEMPO</t>
  </si>
  <si>
    <t>Piazzamento</t>
  </si>
  <si>
    <t>2.53.2</t>
  </si>
  <si>
    <t>3.03.1</t>
  </si>
  <si>
    <t>3.11.9</t>
  </si>
  <si>
    <t>2.44.5</t>
  </si>
  <si>
    <t>3.11.5</t>
  </si>
  <si>
    <t>2.22.1</t>
  </si>
  <si>
    <t>2.30.3</t>
  </si>
  <si>
    <t>2.35.3</t>
  </si>
  <si>
    <t>2.36.8</t>
  </si>
  <si>
    <t>2.38.0</t>
  </si>
  <si>
    <t>2.39.6</t>
  </si>
  <si>
    <t>2.44.3</t>
  </si>
  <si>
    <t>2.46.9</t>
  </si>
  <si>
    <t>2.35.4</t>
  </si>
  <si>
    <t>2.37.3</t>
  </si>
  <si>
    <t>2.39.9</t>
  </si>
  <si>
    <t>2.44.4</t>
  </si>
  <si>
    <t>2.42.5</t>
  </si>
  <si>
    <t>2.48.0</t>
  </si>
  <si>
    <t>3.09.0</t>
  </si>
  <si>
    <t>3.29.9</t>
  </si>
  <si>
    <t>CM-CF</t>
  </si>
  <si>
    <t>2000M</t>
  </si>
  <si>
    <t>7.50.1</t>
  </si>
  <si>
    <t>7.50.8</t>
  </si>
  <si>
    <t>6.59.4</t>
  </si>
  <si>
    <t>7.02.7</t>
  </si>
  <si>
    <t>7.04.5</t>
  </si>
  <si>
    <t>7.06.9</t>
  </si>
  <si>
    <t>7.25.4</t>
  </si>
  <si>
    <t>7.50.2</t>
  </si>
  <si>
    <t>1000M</t>
  </si>
  <si>
    <t>3.38.4</t>
  </si>
  <si>
    <t>3.45.0</t>
  </si>
  <si>
    <t>3.48.2</t>
  </si>
  <si>
    <t>3.55.2</t>
  </si>
  <si>
    <t>4.00.5</t>
  </si>
  <si>
    <t>4.10.8</t>
  </si>
  <si>
    <t>4.14.6</t>
  </si>
  <si>
    <t>3.24.3</t>
  </si>
  <si>
    <t>3.31.8</t>
  </si>
  <si>
    <t>3.32.2</t>
  </si>
  <si>
    <t>3.33.6</t>
  </si>
  <si>
    <t>3.34.8</t>
  </si>
  <si>
    <t>3.35.2</t>
  </si>
  <si>
    <t>3.36.8</t>
  </si>
  <si>
    <t>3.37.8</t>
  </si>
  <si>
    <t>3.39.9</t>
  </si>
  <si>
    <t>3.42.3</t>
  </si>
  <si>
    <t>3.46.0</t>
  </si>
  <si>
    <t>3.46.7</t>
  </si>
  <si>
    <t>3.48.3</t>
  </si>
  <si>
    <t>3.51.8</t>
  </si>
  <si>
    <t>3.52.4</t>
  </si>
  <si>
    <t>4.06.3</t>
  </si>
  <si>
    <t>4.09.7</t>
  </si>
  <si>
    <t>4.16.0</t>
  </si>
  <si>
    <t>4.16.3</t>
  </si>
  <si>
    <t>4.20.3</t>
  </si>
  <si>
    <t>4.29.5</t>
  </si>
  <si>
    <t>4.42.5</t>
  </si>
  <si>
    <t>4.59.4</t>
  </si>
  <si>
    <t>600 M</t>
  </si>
  <si>
    <t>1.56.9</t>
  </si>
  <si>
    <t>1.57.3</t>
  </si>
  <si>
    <t>2.05.5</t>
  </si>
  <si>
    <t>2.08.1</t>
  </si>
  <si>
    <t>2.09.6</t>
  </si>
  <si>
    <t>2.10.2</t>
  </si>
  <si>
    <t>2.10.3</t>
  </si>
  <si>
    <t>2.10.7</t>
  </si>
  <si>
    <t>2.12.1</t>
  </si>
  <si>
    <t>2.14.5</t>
  </si>
  <si>
    <t>2.16.9</t>
  </si>
  <si>
    <t>2.17.4</t>
  </si>
  <si>
    <t>2.23.0</t>
  </si>
  <si>
    <t>2.27.8</t>
  </si>
  <si>
    <t>2.29.1</t>
  </si>
  <si>
    <t>2.30.5</t>
  </si>
  <si>
    <t>2.48.2</t>
  </si>
  <si>
    <t>2.48.3</t>
  </si>
  <si>
    <t>800 M</t>
  </si>
  <si>
    <t>2.10.8</t>
  </si>
  <si>
    <t>2.14.6</t>
  </si>
  <si>
    <t>2.17.2</t>
  </si>
  <si>
    <t>2.20.0</t>
  </si>
  <si>
    <t>2.21.0</t>
  </si>
  <si>
    <t>2.23.1</t>
  </si>
  <si>
    <t>2.27.1</t>
  </si>
  <si>
    <t>2.27.9</t>
  </si>
  <si>
    <t>2.32.1</t>
  </si>
  <si>
    <t>60 HS</t>
  </si>
  <si>
    <t>10.4</t>
  </si>
  <si>
    <t>10.9</t>
  </si>
  <si>
    <t>11.0</t>
  </si>
  <si>
    <t>11.1</t>
  </si>
  <si>
    <t>11.3</t>
  </si>
  <si>
    <t>11.5</t>
  </si>
  <si>
    <t>11.6</t>
  </si>
  <si>
    <t>12.0</t>
  </si>
  <si>
    <t>12.5</t>
  </si>
  <si>
    <t>12.6</t>
  </si>
  <si>
    <t>13.3</t>
  </si>
  <si>
    <t>13.7</t>
  </si>
  <si>
    <t>13.8</t>
  </si>
  <si>
    <t>14.0</t>
  </si>
  <si>
    <t>14.2</t>
  </si>
  <si>
    <t>14.4</t>
  </si>
  <si>
    <t>17.4</t>
  </si>
  <si>
    <t>9.8</t>
  </si>
  <si>
    <t>9.9</t>
  </si>
  <si>
    <t>10.1</t>
  </si>
  <si>
    <t>10.5</t>
  </si>
  <si>
    <t>10.7</t>
  </si>
  <si>
    <t>11.2</t>
  </si>
  <si>
    <t>12.1</t>
  </si>
  <si>
    <t>12.2</t>
  </si>
  <si>
    <t>12.4</t>
  </si>
  <si>
    <t>12.9</t>
  </si>
  <si>
    <t>13.1</t>
  </si>
  <si>
    <t>14.1</t>
  </si>
  <si>
    <t>16.1</t>
  </si>
  <si>
    <t>80 HS</t>
  </si>
  <si>
    <t>13.2</t>
  </si>
  <si>
    <t>13.6</t>
  </si>
  <si>
    <t>14.8</t>
  </si>
  <si>
    <t>14.9</t>
  </si>
  <si>
    <t>16.5</t>
  </si>
  <si>
    <t>16.8</t>
  </si>
  <si>
    <t>17.2</t>
  </si>
  <si>
    <t>17.6</t>
  </si>
  <si>
    <t>18.5</t>
  </si>
  <si>
    <t>18.6</t>
  </si>
  <si>
    <t>19.5</t>
  </si>
  <si>
    <t>100 HS</t>
  </si>
  <si>
    <t>15.1</t>
  </si>
  <si>
    <t>15.2</t>
  </si>
  <si>
    <t>19.8</t>
  </si>
  <si>
    <t>22.1</t>
  </si>
  <si>
    <t>50 M</t>
  </si>
  <si>
    <t>7.4</t>
  </si>
  <si>
    <t>7.6</t>
  </si>
  <si>
    <t>7.8</t>
  </si>
  <si>
    <t>7.9</t>
  </si>
  <si>
    <t>8.1</t>
  </si>
  <si>
    <t>8.2</t>
  </si>
  <si>
    <t>8.3</t>
  </si>
  <si>
    <t>8.4</t>
  </si>
  <si>
    <t>8.5</t>
  </si>
  <si>
    <t>8.7</t>
  </si>
  <si>
    <t>8.8</t>
  </si>
  <si>
    <t>8.9</t>
  </si>
  <si>
    <t>9.0</t>
  </si>
  <si>
    <t>9.1</t>
  </si>
  <si>
    <t>9.4</t>
  </si>
  <si>
    <t>9.6</t>
  </si>
  <si>
    <t>9.7</t>
  </si>
  <si>
    <t>80 M</t>
  </si>
  <si>
    <t>10.2</t>
  </si>
  <si>
    <t>10.3</t>
  </si>
  <si>
    <t>10.8</t>
  </si>
  <si>
    <t>11.4</t>
  </si>
  <si>
    <t>11.7</t>
  </si>
  <si>
    <t>11.9</t>
  </si>
  <si>
    <t>12.8</t>
  </si>
  <si>
    <t>400 M</t>
  </si>
  <si>
    <t>53.4</t>
  </si>
  <si>
    <t>54.5</t>
  </si>
  <si>
    <t>57.7</t>
  </si>
  <si>
    <t>57.8</t>
  </si>
  <si>
    <t>59.7</t>
  </si>
  <si>
    <t>1.02.0</t>
  </si>
  <si>
    <t>1.11.9</t>
  </si>
  <si>
    <t>50.3</t>
  </si>
  <si>
    <t>50.7</t>
  </si>
  <si>
    <t>50.8</t>
  </si>
  <si>
    <t>52.3</t>
  </si>
  <si>
    <t>52.4</t>
  </si>
  <si>
    <t>52.9</t>
  </si>
  <si>
    <t>54.3</t>
  </si>
  <si>
    <t>55.8</t>
  </si>
  <si>
    <t>56.9</t>
  </si>
  <si>
    <t>57.1</t>
  </si>
  <si>
    <t>57.5</t>
  </si>
  <si>
    <t>58.3</t>
  </si>
  <si>
    <t>58.9</t>
  </si>
  <si>
    <t>59.6</t>
  </si>
  <si>
    <t>1.01.6</t>
  </si>
  <si>
    <t>1.02.4</t>
  </si>
  <si>
    <t>1.02.5</t>
  </si>
  <si>
    <t>1.04.4</t>
  </si>
  <si>
    <t>1.08.3</t>
  </si>
  <si>
    <t xml:space="preserve">AAM </t>
  </si>
  <si>
    <t>1.02.3</t>
  </si>
  <si>
    <t>56.6</t>
  </si>
  <si>
    <t>57.3</t>
  </si>
  <si>
    <t>1.00.3</t>
  </si>
  <si>
    <t>1.01.1</t>
  </si>
  <si>
    <t>1.04.3</t>
  </si>
  <si>
    <t>1.04.6</t>
  </si>
  <si>
    <t>1.06.2</t>
  </si>
  <si>
    <t>1.06.6</t>
  </si>
  <si>
    <t>1.07.8</t>
  </si>
  <si>
    <t>1.09.2</t>
  </si>
  <si>
    <t>1.11.1</t>
  </si>
  <si>
    <t>1.11.4</t>
  </si>
  <si>
    <t>1.14.9</t>
  </si>
  <si>
    <t>1.16.1</t>
  </si>
  <si>
    <t>OK</t>
  </si>
  <si>
    <t xml:space="preserve">JM </t>
  </si>
  <si>
    <t>JM - SM</t>
  </si>
  <si>
    <t xml:space="preserve"> SF</t>
  </si>
  <si>
    <t xml:space="preserve">JF </t>
  </si>
  <si>
    <t>CSI ATLETICA  COLLI BERICI A.S.D.</t>
  </si>
  <si>
    <t>2,12,6</t>
  </si>
  <si>
    <t>2,13,8</t>
  </si>
  <si>
    <t>3,16,7</t>
  </si>
  <si>
    <t>SQUALIFICATO PER COMPORTAMENTO ANTISPORTIVO: BRACCIO ALLARGATO PER ALLONTANARE L'AVVERSARIO</t>
  </si>
  <si>
    <t>2,56,7</t>
  </si>
  <si>
    <t>3,45,8</t>
  </si>
  <si>
    <t>3,05,5</t>
  </si>
  <si>
    <t>2,53,2</t>
  </si>
  <si>
    <t>6,59,3</t>
  </si>
  <si>
    <t>7,41,0</t>
  </si>
  <si>
    <t>NESSUNA ISCRITTA</t>
  </si>
  <si>
    <t xml:space="preserve"> SM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</si>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</sst>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</font>
    <font>
      <b/>
      <sz val="18"/>
      <name val="Times New Roman"/>
      <family val="1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1.5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b/>
      <sz val="14"/>
      <color indexed="8"/>
      <name val="Calibri"/>
      <family val="2"/>
    </font>
    <font>
      <b/>
      <sz val="16"/>
      <name val="Times New Roman"/>
      <family val="1"/>
    </font>
    <font>
      <sz val="9"/>
      <color rgb="FF000000"/>
      <name val="Calibri"/>
      <family val="2"/>
    </font>
    <font>
      <sz val="14"/>
      <color rgb="FF000000"/>
      <name val="Calibri"/>
      <family val="2"/>
    </font>
    <font>
      <sz val="11"/>
      <color theme="4" tint="-0.249977111117893"/>
      <name val="Calibri"/>
      <family val="2"/>
    </font>
    <font>
      <sz val="11"/>
      <color indexed="8"/>
      <name val="Arial"/>
      <family val="2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20"/>
      <name val="Times New Roman"/>
      <family val="1"/>
    </font>
    <font>
      <b/>
      <sz val="16"/>
      <name val="Stencil"/>
      <family val="5"/>
    </font>
    <font>
      <b/>
      <sz val="11.5"/>
      <name val="Times New Roman"/>
      <family val="1"/>
    </font>
    <font>
      <sz val="11"/>
      <color rgb="FF000000"/>
      <name val="Wingdings"/>
      <charset val="2"/>
    </font>
    <font>
      <sz val="12"/>
      <name val="Times New Roman"/>
      <family val="1"/>
    </font>
    <font>
      <b/>
      <sz val="16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2"/>
      <name val="Times New Roman"/>
      <family val="1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8"/>
      <color rgb="FF00000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33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8" fillId="0" borderId="0"/>
    <xf numFmtId="0" fontId="2" fillId="0" borderId="0"/>
    <xf numFmtId="0" fontId="46" fillId="0" borderId="0"/>
    <xf numFmtId="0" fontId="1" fillId="0" borderId="0"/>
  </cellStyleXfs>
  <cellXfs count="39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2" fontId="13" fillId="0" borderId="1" xfId="1" applyNumberFormat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/>
    </xf>
    <xf numFmtId="0" fontId="11" fillId="0" borderId="1" xfId="1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  <protection locked="0"/>
    </xf>
    <xf numFmtId="0" fontId="2" fillId="0" borderId="1" xfId="1" applyBorder="1" applyAlignment="1">
      <alignment horizontal="center" vertical="center" wrapText="1"/>
    </xf>
    <xf numFmtId="0" fontId="2" fillId="0" borderId="1" xfId="1" applyNumberFormat="1" applyBorder="1" applyAlignment="1">
      <alignment horizontal="center" vertical="center" wrapText="1"/>
    </xf>
    <xf numFmtId="165" fontId="2" fillId="0" borderId="1" xfId="1" applyNumberFormat="1" applyBorder="1" applyAlignment="1">
      <alignment horizontal="center" vertical="center" wrapText="1"/>
    </xf>
    <xf numFmtId="1" fontId="17" fillId="0" borderId="0" xfId="1" applyNumberFormat="1" applyFont="1" applyBorder="1"/>
    <xf numFmtId="0" fontId="2" fillId="0" borderId="1" xfId="1" applyBorder="1"/>
    <xf numFmtId="0" fontId="2" fillId="0" borderId="13" xfId="1" applyBorder="1"/>
    <xf numFmtId="0" fontId="7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1" fontId="17" fillId="4" borderId="0" xfId="1" applyNumberFormat="1" applyFont="1" applyFill="1" applyBorder="1"/>
    <xf numFmtId="0" fontId="2" fillId="0" borderId="0" xfId="1" applyBorder="1"/>
    <xf numFmtId="0" fontId="2" fillId="0" borderId="8" xfId="1" applyBorder="1" applyAlignment="1"/>
    <xf numFmtId="0" fontId="3" fillId="0" borderId="7" xfId="1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15" fillId="0" borderId="1" xfId="1" applyFont="1" applyBorder="1" applyAlignment="1">
      <alignment horizontal="left" vertical="top"/>
    </xf>
    <xf numFmtId="0" fontId="19" fillId="0" borderId="7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165" fontId="12" fillId="6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2" fillId="0" borderId="12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6" borderId="12" xfId="1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  <protection locked="0"/>
    </xf>
    <xf numFmtId="2" fontId="13" fillId="0" borderId="12" xfId="1" applyNumberFormat="1" applyFont="1" applyBorder="1" applyAlignment="1" applyProtection="1">
      <alignment horizontal="center" vertical="center" wrapText="1"/>
      <protection locked="0"/>
    </xf>
    <xf numFmtId="0" fontId="2" fillId="0" borderId="12" xfId="1" applyFont="1" applyBorder="1" applyAlignment="1">
      <alignment horizontal="center" vertical="center" wrapText="1"/>
    </xf>
    <xf numFmtId="165" fontId="11" fillId="0" borderId="5" xfId="1" applyNumberFormat="1" applyFont="1" applyBorder="1" applyAlignment="1">
      <alignment horizontal="center" vertical="center" wrapText="1"/>
    </xf>
    <xf numFmtId="165" fontId="11" fillId="6" borderId="1" xfId="1" applyNumberFormat="1" applyFont="1" applyFill="1" applyBorder="1" applyAlignment="1">
      <alignment horizontal="center" vertical="center" wrapText="1"/>
    </xf>
    <xf numFmtId="165" fontId="20" fillId="0" borderId="5" xfId="1" applyNumberFormat="1" applyFont="1" applyBorder="1" applyAlignment="1">
      <alignment horizontal="center" vertical="center" wrapText="1"/>
    </xf>
    <xf numFmtId="165" fontId="2" fillId="6" borderId="1" xfId="1" applyNumberFormat="1" applyFill="1" applyBorder="1" applyAlignment="1">
      <alignment horizontal="center" vertical="center" wrapText="1"/>
    </xf>
    <xf numFmtId="0" fontId="17" fillId="4" borderId="1" xfId="1" applyFont="1" applyFill="1" applyBorder="1"/>
    <xf numFmtId="0" fontId="2" fillId="0" borderId="0" xfId="1" applyProtection="1">
      <protection locked="0"/>
    </xf>
    <xf numFmtId="0" fontId="24" fillId="0" borderId="14" xfId="1" applyFont="1" applyBorder="1" applyAlignment="1" applyProtection="1">
      <alignment horizontal="center" vertical="center" wrapText="1"/>
      <protection locked="0"/>
    </xf>
    <xf numFmtId="0" fontId="24" fillId="0" borderId="16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5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Border="1" applyProtection="1">
      <protection locked="0"/>
    </xf>
    <xf numFmtId="0" fontId="26" fillId="0" borderId="17" xfId="1" applyFont="1" applyBorder="1" applyAlignment="1" applyProtection="1">
      <alignment wrapText="1"/>
    </xf>
    <xf numFmtId="0" fontId="26" fillId="0" borderId="18" xfId="1" applyFont="1" applyBorder="1" applyAlignment="1" applyProtection="1">
      <alignment wrapText="1"/>
    </xf>
    <xf numFmtId="0" fontId="26" fillId="0" borderId="19" xfId="1" applyFont="1" applyBorder="1" applyAlignment="1" applyProtection="1">
      <alignment wrapText="1"/>
    </xf>
    <xf numFmtId="0" fontId="26" fillId="0" borderId="20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  <protection locked="0"/>
    </xf>
    <xf numFmtId="0" fontId="2" fillId="0" borderId="21" xfId="1" applyBorder="1" applyAlignment="1" applyProtection="1">
      <alignment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6" fillId="0" borderId="22" xfId="1" applyFont="1" applyBorder="1" applyAlignment="1" applyProtection="1">
      <alignment wrapText="1"/>
    </xf>
    <xf numFmtId="0" fontId="26" fillId="0" borderId="23" xfId="1" applyFont="1" applyBorder="1" applyAlignment="1" applyProtection="1">
      <alignment wrapText="1"/>
    </xf>
    <xf numFmtId="0" fontId="26" fillId="0" borderId="24" xfId="1" applyFont="1" applyBorder="1" applyAlignment="1" applyProtection="1">
      <alignment wrapText="1"/>
    </xf>
    <xf numFmtId="0" fontId="26" fillId="0" borderId="25" xfId="1" applyFont="1" applyBorder="1" applyAlignment="1" applyProtection="1">
      <alignment horizontal="center" vertical="center"/>
    </xf>
    <xf numFmtId="0" fontId="26" fillId="0" borderId="26" xfId="1" applyFont="1" applyBorder="1" applyAlignment="1" applyProtection="1">
      <alignment wrapText="1"/>
    </xf>
    <xf numFmtId="0" fontId="26" fillId="0" borderId="27" xfId="1" applyFont="1" applyBorder="1" applyAlignment="1" applyProtection="1">
      <alignment wrapText="1"/>
    </xf>
    <xf numFmtId="0" fontId="26" fillId="0" borderId="28" xfId="1" applyFont="1" applyBorder="1" applyAlignment="1" applyProtection="1">
      <alignment wrapText="1"/>
    </xf>
    <xf numFmtId="0" fontId="26" fillId="0" borderId="16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27" fillId="0" borderId="1" xfId="1" applyNumberFormat="1" applyFont="1" applyBorder="1"/>
    <xf numFmtId="0" fontId="26" fillId="0" borderId="20" xfId="1" applyFont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12" fillId="7" borderId="1" xfId="1" applyFont="1" applyFill="1" applyBorder="1" applyAlignment="1" applyProtection="1">
      <alignment horizontal="center" vertical="center" wrapText="1"/>
      <protection locked="0"/>
    </xf>
    <xf numFmtId="0" fontId="28" fillId="8" borderId="1" xfId="1" applyFont="1" applyFill="1" applyBorder="1" applyAlignment="1" applyProtection="1">
      <alignment horizontal="center" vertical="center"/>
      <protection locked="0"/>
    </xf>
    <xf numFmtId="0" fontId="2" fillId="0" borderId="17" xfId="1" applyBorder="1" applyAlignment="1" applyProtection="1">
      <alignment wrapText="1"/>
    </xf>
    <xf numFmtId="0" fontId="2" fillId="0" borderId="18" xfId="1" applyBorder="1" applyAlignment="1" applyProtection="1">
      <alignment wrapText="1"/>
    </xf>
    <xf numFmtId="0" fontId="2" fillId="0" borderId="19" xfId="1" applyBorder="1" applyAlignment="1" applyProtection="1">
      <alignment wrapText="1"/>
    </xf>
    <xf numFmtId="0" fontId="2" fillId="0" borderId="20" xfId="1" applyBorder="1" applyAlignment="1" applyProtection="1">
      <alignment horizontal="center" vertical="center"/>
    </xf>
    <xf numFmtId="0" fontId="2" fillId="0" borderId="20" xfId="1" applyBorder="1" applyAlignment="1" applyProtection="1">
      <alignment horizontal="center" vertical="center" wrapText="1"/>
    </xf>
    <xf numFmtId="0" fontId="14" fillId="8" borderId="1" xfId="1" applyFont="1" applyFill="1" applyBorder="1" applyAlignment="1" applyProtection="1">
      <alignment horizontal="center" vertical="center"/>
      <protection locked="0"/>
    </xf>
    <xf numFmtId="0" fontId="29" fillId="8" borderId="1" xfId="1" applyFont="1" applyFill="1" applyBorder="1" applyAlignment="1" applyProtection="1">
      <alignment horizontal="center" vertical="center"/>
      <protection locked="0"/>
    </xf>
    <xf numFmtId="0" fontId="2" fillId="0" borderId="7" xfId="1" applyBorder="1" applyAlignment="1">
      <alignment horizontal="center" vertical="center" wrapText="1"/>
    </xf>
    <xf numFmtId="0" fontId="2" fillId="0" borderId="3" xfId="1" applyBorder="1" applyAlignment="1"/>
    <xf numFmtId="0" fontId="2" fillId="0" borderId="9" xfId="1" applyBorder="1" applyAlignment="1"/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6" fillId="0" borderId="20" xfId="1" applyFont="1" applyBorder="1" applyAlignment="1" applyProtection="1"/>
    <xf numFmtId="0" fontId="7" fillId="0" borderId="1" xfId="1" applyFont="1" applyBorder="1" applyAlignment="1" applyProtection="1"/>
    <xf numFmtId="0" fontId="2" fillId="0" borderId="1" xfId="1" applyBorder="1" applyProtection="1">
      <protection locked="0"/>
    </xf>
    <xf numFmtId="0" fontId="12" fillId="0" borderId="5" xfId="1" applyNumberFormat="1" applyFont="1" applyBorder="1" applyAlignment="1">
      <alignment horizontal="center" vertical="center" wrapText="1"/>
    </xf>
    <xf numFmtId="0" fontId="26" fillId="0" borderId="20" xfId="1" applyFont="1" applyBorder="1" applyAlignment="1" applyProtection="1">
      <alignment wrapText="1"/>
    </xf>
    <xf numFmtId="0" fontId="2" fillId="0" borderId="1" xfId="1" applyBorder="1" applyAlignment="1" applyProtection="1">
      <alignment wrapText="1"/>
    </xf>
    <xf numFmtId="0" fontId="2" fillId="0" borderId="20" xfId="1" applyBorder="1" applyAlignment="1" applyProtection="1"/>
    <xf numFmtId="0" fontId="2" fillId="0" borderId="20" xfId="1" applyBorder="1" applyAlignment="1" applyProtection="1">
      <alignment wrapText="1"/>
    </xf>
    <xf numFmtId="0" fontId="11" fillId="0" borderId="5" xfId="1" applyNumberFormat="1" applyFont="1" applyBorder="1" applyAlignment="1">
      <alignment horizontal="center" vertical="center" wrapText="1"/>
    </xf>
    <xf numFmtId="0" fontId="2" fillId="0" borderId="5" xfId="1" applyNumberFormat="1" applyBorder="1" applyAlignment="1">
      <alignment horizontal="center" vertical="center" wrapText="1"/>
    </xf>
    <xf numFmtId="0" fontId="26" fillId="0" borderId="16" xfId="1" applyFont="1" applyBorder="1" applyAlignment="1" applyProtection="1"/>
    <xf numFmtId="0" fontId="12" fillId="0" borderId="0" xfId="1" applyFont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wrapText="1"/>
    </xf>
    <xf numFmtId="0" fontId="26" fillId="0" borderId="0" xfId="1" applyFont="1" applyBorder="1" applyAlignment="1" applyProtection="1"/>
    <xf numFmtId="0" fontId="7" fillId="0" borderId="0" xfId="1" applyFont="1" applyBorder="1" applyAlignment="1" applyProtection="1"/>
    <xf numFmtId="0" fontId="26" fillId="0" borderId="25" xfId="1" applyFont="1" applyBorder="1" applyAlignment="1" applyProtection="1"/>
    <xf numFmtId="0" fontId="35" fillId="2" borderId="2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43" fillId="7" borderId="0" xfId="1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 vertical="center" wrapText="1"/>
    </xf>
    <xf numFmtId="165" fontId="20" fillId="0" borderId="1" xfId="1" applyNumberFormat="1" applyFont="1" applyBorder="1" applyAlignment="1">
      <alignment horizontal="center" vertical="center" wrapText="1"/>
    </xf>
    <xf numFmtId="0" fontId="44" fillId="7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center" vertical="center"/>
    </xf>
    <xf numFmtId="0" fontId="47" fillId="8" borderId="0" xfId="4" applyFont="1" applyFill="1" applyBorder="1" applyAlignment="1" applyProtection="1">
      <alignment horizontal="center" vertical="center"/>
      <protection locked="0"/>
    </xf>
    <xf numFmtId="0" fontId="2" fillId="0" borderId="1" xfId="1" applyBorder="1" applyAlignment="1">
      <alignment vertical="center"/>
    </xf>
    <xf numFmtId="0" fontId="43" fillId="7" borderId="1" xfId="1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 wrapText="1"/>
    </xf>
    <xf numFmtId="0" fontId="47" fillId="8" borderId="1" xfId="4" applyFont="1" applyFill="1" applyBorder="1" applyAlignment="1" applyProtection="1">
      <alignment horizontal="center" vertical="center"/>
      <protection locked="0"/>
    </xf>
    <xf numFmtId="0" fontId="41" fillId="0" borderId="0" xfId="1" applyFont="1" applyBorder="1" applyAlignment="1">
      <alignment horizontal="center" vertical="center" wrapText="1"/>
    </xf>
    <xf numFmtId="0" fontId="45" fillId="0" borderId="31" xfId="1" applyFont="1" applyBorder="1" applyAlignment="1">
      <alignment horizontal="center" vertical="center"/>
    </xf>
    <xf numFmtId="0" fontId="47" fillId="8" borderId="32" xfId="4" applyFont="1" applyFill="1" applyBorder="1" applyAlignment="1" applyProtection="1">
      <alignment horizontal="center" vertical="center"/>
      <protection locked="0"/>
    </xf>
    <xf numFmtId="0" fontId="27" fillId="0" borderId="1" xfId="1" applyNumberFormat="1" applyFont="1" applyBorder="1" applyAlignment="1">
      <alignment horizontal="center" vertical="center"/>
    </xf>
    <xf numFmtId="0" fontId="2" fillId="0" borderId="31" xfId="1" applyBorder="1" applyAlignment="1">
      <alignment vertical="center"/>
    </xf>
    <xf numFmtId="0" fontId="41" fillId="0" borderId="0" xfId="1" applyFont="1" applyAlignment="1">
      <alignment horizontal="center" vertical="center"/>
    </xf>
    <xf numFmtId="0" fontId="41" fillId="7" borderId="1" xfId="1" applyFont="1" applyFill="1" applyBorder="1" applyAlignment="1">
      <alignment horizontal="center" vertical="center" wrapText="1"/>
    </xf>
    <xf numFmtId="0" fontId="2" fillId="7" borderId="1" xfId="1" applyNumberFormat="1" applyFill="1" applyBorder="1" applyAlignment="1">
      <alignment horizontal="center" vertical="center" wrapText="1"/>
    </xf>
    <xf numFmtId="165" fontId="20" fillId="7" borderId="1" xfId="1" applyNumberFormat="1" applyFont="1" applyFill="1" applyBorder="1" applyAlignment="1">
      <alignment horizontal="center" vertical="center" wrapText="1"/>
    </xf>
    <xf numFmtId="165" fontId="2" fillId="7" borderId="1" xfId="1" applyNumberFormat="1" applyFill="1" applyBorder="1" applyAlignment="1">
      <alignment horizontal="center" vertical="center" wrapText="1"/>
    </xf>
    <xf numFmtId="0" fontId="2" fillId="7" borderId="1" xfId="1" applyFill="1" applyBorder="1" applyAlignment="1">
      <alignment horizontal="center" vertical="center" wrapText="1"/>
    </xf>
    <xf numFmtId="0" fontId="43" fillId="7" borderId="1" xfId="1" applyFont="1" applyFill="1" applyBorder="1"/>
    <xf numFmtId="0" fontId="2" fillId="0" borderId="12" xfId="1" applyBorder="1" applyAlignment="1">
      <alignment vertical="center"/>
    </xf>
    <xf numFmtId="0" fontId="21" fillId="7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left" vertical="top" wrapText="1"/>
    </xf>
    <xf numFmtId="0" fontId="27" fillId="0" borderId="0" xfId="1" applyFont="1" applyBorder="1"/>
    <xf numFmtId="0" fontId="2" fillId="7" borderId="1" xfId="1" applyFill="1" applyBorder="1" applyAlignment="1">
      <alignment horizontal="left" vertical="top" wrapText="1"/>
    </xf>
    <xf numFmtId="0" fontId="45" fillId="0" borderId="11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 wrapText="1"/>
    </xf>
    <xf numFmtId="0" fontId="48" fillId="7" borderId="1" xfId="1" applyFont="1" applyFill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49" fillId="7" borderId="1" xfId="1" applyFont="1" applyFill="1" applyBorder="1" applyAlignment="1">
      <alignment horizontal="center" vertical="center"/>
    </xf>
    <xf numFmtId="0" fontId="50" fillId="8" borderId="1" xfId="4" applyFont="1" applyFill="1" applyBorder="1" applyAlignment="1" applyProtection="1">
      <alignment horizontal="center" vertical="center"/>
      <protection locked="0"/>
    </xf>
    <xf numFmtId="0" fontId="51" fillId="7" borderId="1" xfId="1" applyFont="1" applyFill="1" applyBorder="1" applyAlignment="1">
      <alignment horizontal="center" vertical="center"/>
    </xf>
    <xf numFmtId="0" fontId="52" fillId="0" borderId="1" xfId="1" applyFont="1" applyBorder="1" applyAlignment="1">
      <alignment horizontal="center" vertical="center"/>
    </xf>
    <xf numFmtId="0" fontId="49" fillId="7" borderId="0" xfId="1" applyFont="1" applyFill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 wrapText="1"/>
    </xf>
    <xf numFmtId="0" fontId="45" fillId="0" borderId="4" xfId="1" applyFont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45" fillId="0" borderId="30" xfId="1" applyFont="1" applyBorder="1" applyAlignment="1">
      <alignment horizontal="center" vertical="center"/>
    </xf>
    <xf numFmtId="0" fontId="5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0" fillId="8" borderId="0" xfId="4" applyFont="1" applyFill="1" applyBorder="1" applyAlignment="1" applyProtection="1">
      <alignment horizontal="center" vertical="center"/>
      <protection locked="0"/>
    </xf>
    <xf numFmtId="0" fontId="45" fillId="0" borderId="1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5" fillId="0" borderId="33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right" wrapText="1"/>
    </xf>
    <xf numFmtId="0" fontId="41" fillId="0" borderId="35" xfId="1" applyFont="1" applyBorder="1" applyAlignment="1">
      <alignment horizontal="center" vertical="center" wrapText="1"/>
    </xf>
    <xf numFmtId="0" fontId="2" fillId="0" borderId="35" xfId="1" applyNumberFormat="1" applyBorder="1" applyAlignment="1">
      <alignment horizontal="center" vertical="center" wrapText="1"/>
    </xf>
    <xf numFmtId="165" fontId="2" fillId="0" borderId="35" xfId="1" applyNumberFormat="1" applyFont="1" applyBorder="1" applyAlignment="1">
      <alignment horizontal="center" vertical="center" wrapText="1"/>
    </xf>
    <xf numFmtId="165" fontId="2" fillId="0" borderId="35" xfId="1" applyNumberFormat="1" applyBorder="1" applyAlignment="1">
      <alignment horizontal="center" vertical="center" wrapText="1"/>
    </xf>
    <xf numFmtId="0" fontId="2" fillId="0" borderId="35" xfId="1" applyBorder="1" applyAlignment="1">
      <alignment horizontal="center" vertical="center" wrapText="1"/>
    </xf>
    <xf numFmtId="0" fontId="43" fillId="7" borderId="35" xfId="1" applyFont="1" applyFill="1" applyBorder="1"/>
    <xf numFmtId="0" fontId="13" fillId="0" borderId="35" xfId="1" applyFont="1" applyBorder="1" applyAlignment="1">
      <alignment horizontal="center" vertical="center" wrapText="1"/>
    </xf>
    <xf numFmtId="0" fontId="2" fillId="0" borderId="36" xfId="1" applyBorder="1" applyAlignment="1">
      <alignment horizontal="left" vertical="top" wrapText="1"/>
    </xf>
    <xf numFmtId="0" fontId="45" fillId="0" borderId="3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38" xfId="1" applyBorder="1" applyAlignment="1">
      <alignment horizontal="left" vertical="top" wrapText="1"/>
    </xf>
    <xf numFmtId="0" fontId="45" fillId="0" borderId="39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41" fillId="0" borderId="41" xfId="1" applyFont="1" applyBorder="1" applyAlignment="1">
      <alignment horizontal="center" vertical="center" wrapText="1"/>
    </xf>
    <xf numFmtId="0" fontId="2" fillId="0" borderId="41" xfId="1" applyNumberFormat="1" applyBorder="1" applyAlignment="1">
      <alignment horizontal="center" vertical="center" wrapText="1"/>
    </xf>
    <xf numFmtId="165" fontId="2" fillId="0" borderId="41" xfId="1" applyNumberFormat="1" applyFont="1" applyBorder="1" applyAlignment="1">
      <alignment horizontal="center" vertical="center" wrapText="1"/>
    </xf>
    <xf numFmtId="165" fontId="2" fillId="0" borderId="41" xfId="1" applyNumberFormat="1" applyBorder="1" applyAlignment="1">
      <alignment horizontal="center" vertical="center" wrapText="1"/>
    </xf>
    <xf numFmtId="0" fontId="2" fillId="0" borderId="41" xfId="1" applyBorder="1" applyAlignment="1">
      <alignment horizontal="center" vertical="center" wrapText="1"/>
    </xf>
    <xf numFmtId="0" fontId="43" fillId="7" borderId="41" xfId="1" applyFont="1" applyFill="1" applyBorder="1"/>
    <xf numFmtId="0" fontId="13" fillId="0" borderId="41" xfId="1" applyFont="1" applyBorder="1" applyAlignment="1">
      <alignment horizontal="center" vertical="center" wrapText="1"/>
    </xf>
    <xf numFmtId="0" fontId="2" fillId="0" borderId="42" xfId="1" applyBorder="1" applyAlignment="1">
      <alignment horizontal="left" vertical="top" wrapText="1"/>
    </xf>
    <xf numFmtId="0" fontId="51" fillId="7" borderId="41" xfId="1" applyFont="1" applyFill="1" applyBorder="1" applyAlignment="1">
      <alignment horizontal="center" vertical="center"/>
    </xf>
    <xf numFmtId="0" fontId="51" fillId="7" borderId="3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5" fillId="0" borderId="1" xfId="1" applyFont="1" applyBorder="1"/>
    <xf numFmtId="0" fontId="52" fillId="0" borderId="0" xfId="1" applyFont="1" applyAlignment="1">
      <alignment horizontal="center" vertical="center"/>
    </xf>
    <xf numFmtId="0" fontId="52" fillId="0" borderId="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52" fillId="4" borderId="0" xfId="1" applyFont="1" applyFill="1" applyBorder="1" applyAlignment="1">
      <alignment horizontal="center" vertical="center"/>
    </xf>
    <xf numFmtId="0" fontId="20" fillId="0" borderId="32" xfId="1" applyFont="1" applyBorder="1" applyAlignment="1">
      <alignment horizontal="right" wrapText="1"/>
    </xf>
    <xf numFmtId="0" fontId="51" fillId="7" borderId="0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41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7" fillId="4" borderId="13" xfId="0" applyFont="1" applyFill="1" applyBorder="1"/>
    <xf numFmtId="1" fontId="17" fillId="4" borderId="13" xfId="0" applyNumberFormat="1" applyFont="1" applyFill="1" applyBorder="1"/>
    <xf numFmtId="0" fontId="14" fillId="0" borderId="0" xfId="1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  <protection locked="0"/>
    </xf>
    <xf numFmtId="2" fontId="13" fillId="0" borderId="0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center" vertical="center" wrapText="1"/>
    </xf>
    <xf numFmtId="21" fontId="13" fillId="0" borderId="1" xfId="1" applyNumberFormat="1" applyFont="1" applyBorder="1" applyAlignment="1">
      <alignment horizontal="center" vertical="center" wrapText="1"/>
    </xf>
    <xf numFmtId="20" fontId="13" fillId="0" borderId="1" xfId="1" applyNumberFormat="1" applyFont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0" fontId="51" fillId="0" borderId="1" xfId="1" applyFont="1" applyFill="1" applyBorder="1" applyAlignment="1">
      <alignment horizontal="center" vertical="center"/>
    </xf>
    <xf numFmtId="165" fontId="2" fillId="2" borderId="1" xfId="1" applyNumberForma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/>
    </xf>
    <xf numFmtId="47" fontId="13" fillId="0" borderId="1" xfId="1" applyNumberFormat="1" applyFont="1" applyBorder="1" applyAlignment="1">
      <alignment horizontal="center" vertical="center" wrapText="1"/>
    </xf>
    <xf numFmtId="0" fontId="7" fillId="9" borderId="0" xfId="1" applyFont="1" applyFill="1"/>
    <xf numFmtId="0" fontId="12" fillId="0" borderId="5" xfId="1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  <protection locked="0"/>
    </xf>
    <xf numFmtId="165" fontId="2" fillId="0" borderId="0" xfId="1" applyNumberFormat="1"/>
    <xf numFmtId="0" fontId="15" fillId="0" borderId="5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0" fontId="15" fillId="0" borderId="7" xfId="1" applyFont="1" applyBorder="1" applyAlignment="1">
      <alignment horizontal="left" vertical="top" wrapText="1"/>
    </xf>
    <xf numFmtId="0" fontId="2" fillId="0" borderId="5" xfId="1" applyBorder="1" applyAlignment="1">
      <alignment vertical="top"/>
    </xf>
    <xf numFmtId="0" fontId="2" fillId="0" borderId="6" xfId="1" applyBorder="1" applyAlignment="1">
      <alignment vertical="top"/>
    </xf>
    <xf numFmtId="0" fontId="2" fillId="0" borderId="7" xfId="1" applyBorder="1" applyAlignment="1">
      <alignment vertical="top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wrapText="1"/>
    </xf>
    <xf numFmtId="0" fontId="3" fillId="0" borderId="1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2" fillId="9" borderId="11" xfId="1" applyFill="1" applyBorder="1" applyAlignment="1"/>
    <xf numFmtId="0" fontId="2" fillId="9" borderId="12" xfId="1" applyFill="1" applyBorder="1" applyAlignment="1"/>
    <xf numFmtId="0" fontId="2" fillId="0" borderId="7" xfId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Border="1" applyAlignment="1"/>
    <xf numFmtId="0" fontId="3" fillId="2" borderId="5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0" fillId="0" borderId="8" xfId="1" applyFont="1" applyBorder="1" applyAlignment="1">
      <alignment wrapText="1"/>
    </xf>
    <xf numFmtId="0" fontId="10" fillId="0" borderId="9" xfId="1" applyFont="1" applyBorder="1" applyAlignment="1">
      <alignment wrapText="1"/>
    </xf>
    <xf numFmtId="0" fontId="10" fillId="0" borderId="10" xfId="1" applyFont="1" applyBorder="1" applyAlignment="1">
      <alignment wrapText="1"/>
    </xf>
    <xf numFmtId="0" fontId="2" fillId="0" borderId="1" xfId="1" applyBorder="1" applyAlignment="1">
      <alignment horizont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15" fillId="0" borderId="1" xfId="1" applyFont="1" applyBorder="1" applyAlignment="1" applyProtection="1">
      <alignment horizontal="left" vertical="top" wrapText="1"/>
      <protection locked="0"/>
    </xf>
    <xf numFmtId="0" fontId="2" fillId="0" borderId="1" xfId="1" applyBorder="1" applyAlignment="1" applyProtection="1">
      <protection locked="0"/>
    </xf>
    <xf numFmtId="0" fontId="2" fillId="0" borderId="1" xfId="1" applyBorder="1" applyAlignment="1" applyProtection="1">
      <alignment vertical="top"/>
      <protection locked="0"/>
    </xf>
    <xf numFmtId="0" fontId="15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Border="1" applyAlignment="1" applyProtection="1">
      <alignment horizontal="left" vertical="center" wrapText="1"/>
      <protection locked="0"/>
    </xf>
    <xf numFmtId="0" fontId="36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left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left" vertical="top" wrapText="1"/>
      <protection locked="0"/>
    </xf>
    <xf numFmtId="0" fontId="35" fillId="0" borderId="14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15" fillId="0" borderId="14" xfId="1" applyFont="1" applyBorder="1" applyAlignment="1" applyProtection="1">
      <alignment horizontal="center" vertical="center" wrapText="1"/>
      <protection locked="0"/>
    </xf>
    <xf numFmtId="0" fontId="2" fillId="0" borderId="9" xfId="1" applyBorder="1" applyAlignment="1" applyProtection="1">
      <alignment horizontal="center" vertical="center" wrapText="1"/>
      <protection locked="0"/>
    </xf>
    <xf numFmtId="0" fontId="2" fillId="0" borderId="15" xfId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30" fillId="0" borderId="1" xfId="1" applyFont="1" applyBorder="1" applyAlignment="1" applyProtection="1">
      <alignment horizontal="center" vertical="center" wrapText="1"/>
      <protection locked="0"/>
    </xf>
    <xf numFmtId="0" fontId="31" fillId="0" borderId="1" xfId="1" applyFont="1" applyBorder="1" applyAlignment="1" applyProtection="1">
      <alignment horizontal="center" vertical="center"/>
      <protection locked="0"/>
    </xf>
    <xf numFmtId="0" fontId="32" fillId="0" borderId="1" xfId="1" applyFont="1" applyBorder="1" applyAlignment="1" applyProtection="1">
      <alignment wrapText="1"/>
      <protection locked="0"/>
    </xf>
    <xf numFmtId="0" fontId="4" fillId="0" borderId="5" xfId="1" applyFont="1" applyBorder="1" applyAlignment="1" applyProtection="1">
      <protection locked="0"/>
    </xf>
    <xf numFmtId="0" fontId="2" fillId="0" borderId="6" xfId="1" applyBorder="1" applyAlignment="1"/>
    <xf numFmtId="0" fontId="2" fillId="0" borderId="7" xfId="1" applyBorder="1" applyAlignment="1"/>
    <xf numFmtId="0" fontId="4" fillId="0" borderId="5" xfId="1" applyFont="1" applyBorder="1" applyAlignment="1"/>
    <xf numFmtId="0" fontId="2" fillId="0" borderId="1" xfId="1" applyBorder="1" applyAlignment="1" applyProtection="1">
      <alignment horizontal="center" vertical="center"/>
      <protection locked="0"/>
    </xf>
    <xf numFmtId="0" fontId="2" fillId="0" borderId="2" xfId="1" applyBorder="1" applyAlignment="1"/>
    <xf numFmtId="0" fontId="2" fillId="0" borderId="3" xfId="1" applyBorder="1" applyAlignment="1"/>
    <xf numFmtId="0" fontId="2" fillId="0" borderId="4" xfId="1" applyBorder="1" applyAlignment="1"/>
    <xf numFmtId="0" fontId="2" fillId="0" borderId="8" xfId="1" applyBorder="1" applyAlignment="1"/>
    <xf numFmtId="0" fontId="2" fillId="0" borderId="9" xfId="1" applyBorder="1" applyAlignment="1"/>
    <xf numFmtId="0" fontId="2" fillId="0" borderId="10" xfId="1" applyBorder="1" applyAlignment="1"/>
    <xf numFmtId="0" fontId="23" fillId="0" borderId="1" xfId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2" fillId="0" borderId="8" xfId="1" applyBorder="1" applyAlignment="1" applyProtection="1">
      <protection locked="0"/>
    </xf>
    <xf numFmtId="0" fontId="2" fillId="0" borderId="9" xfId="1" applyBorder="1" applyAlignment="1" applyProtection="1">
      <protection locked="0"/>
    </xf>
    <xf numFmtId="164" fontId="22" fillId="0" borderId="1" xfId="1" applyNumberFormat="1" applyFont="1" applyBorder="1" applyAlignment="1" applyProtection="1">
      <alignment horizontal="center" vertical="center"/>
      <protection locked="0"/>
    </xf>
    <xf numFmtId="0" fontId="41" fillId="9" borderId="1" xfId="1" applyFont="1" applyFill="1" applyBorder="1" applyAlignment="1">
      <alignment horizontal="center" vertical="center"/>
    </xf>
    <xf numFmtId="0" fontId="41" fillId="9" borderId="11" xfId="1" applyFont="1" applyFill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41" fillId="0" borderId="4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 wrapText="1"/>
    </xf>
    <xf numFmtId="0" fontId="35" fillId="0" borderId="1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2" fillId="0" borderId="29" xfId="1" applyBorder="1" applyAlignment="1">
      <alignment horizontal="center" wrapText="1"/>
    </xf>
    <xf numFmtId="0" fontId="2" fillId="0" borderId="8" xfId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2" fontId="40" fillId="2" borderId="31" xfId="1" applyNumberFormat="1" applyFont="1" applyFill="1" applyBorder="1" applyAlignment="1">
      <alignment horizontal="center" vertical="center" wrapText="1"/>
    </xf>
    <xf numFmtId="2" fontId="40" fillId="2" borderId="12" xfId="1" applyNumberFormat="1" applyFont="1" applyFill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wrapText="1"/>
    </xf>
    <xf numFmtId="0" fontId="40" fillId="0" borderId="2" xfId="1" applyFont="1" applyBorder="1" applyAlignment="1"/>
    <xf numFmtId="0" fontId="2" fillId="0" borderId="29" xfId="1" applyBorder="1" applyAlignment="1"/>
    <xf numFmtId="0" fontId="2" fillId="0" borderId="30" xfId="1" applyBorder="1" applyAlignment="1"/>
    <xf numFmtId="0" fontId="15" fillId="0" borderId="2" xfId="1" applyFont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8" xfId="1" applyBorder="1" applyAlignment="1">
      <alignment horizontal="left" vertical="top" wrapText="1"/>
    </xf>
    <xf numFmtId="0" fontId="2" fillId="0" borderId="10" xfId="1" applyBorder="1" applyAlignment="1">
      <alignment horizontal="left" vertical="top" wrapText="1"/>
    </xf>
    <xf numFmtId="0" fontId="37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35" fillId="0" borderId="8" xfId="1" applyFont="1" applyBorder="1" applyAlignment="1">
      <alignment horizontal="center" vertical="center" wrapText="1"/>
    </xf>
    <xf numFmtId="0" fontId="3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5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53" fillId="9" borderId="1" xfId="1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20" fontId="2" fillId="0" borderId="1" xfId="1" applyNumberFormat="1" applyBorder="1" applyAlignment="1">
      <alignment horizontal="center" wrapText="1"/>
    </xf>
    <xf numFmtId="0" fontId="38" fillId="2" borderId="11" xfId="1" applyFont="1" applyFill="1" applyBorder="1" applyAlignment="1">
      <alignment horizontal="center" vertical="center"/>
    </xf>
    <xf numFmtId="0" fontId="38" fillId="2" borderId="31" xfId="1" applyFont="1" applyFill="1" applyBorder="1" applyAlignment="1">
      <alignment horizontal="center" vertical="center"/>
    </xf>
    <xf numFmtId="0" fontId="38" fillId="2" borderId="12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Border="1" applyAlignment="1" applyProtection="1">
      <alignment horizontal="center" vertical="center"/>
      <protection locked="0"/>
    </xf>
    <xf numFmtId="0" fontId="2" fillId="0" borderId="3" xfId="1" applyBorder="1" applyAlignment="1" applyProtection="1">
      <alignment horizontal="center"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0" fontId="2" fillId="0" borderId="9" xfId="1" applyBorder="1" applyAlignment="1" applyProtection="1">
      <alignment horizontal="center" vertical="center"/>
      <protection locked="0"/>
    </xf>
    <xf numFmtId="0" fontId="2" fillId="5" borderId="11" xfId="1" applyFill="1" applyBorder="1" applyAlignment="1"/>
    <xf numFmtId="0" fontId="2" fillId="5" borderId="12" xfId="1" applyFill="1" applyBorder="1" applyAlignment="1"/>
    <xf numFmtId="0" fontId="3" fillId="6" borderId="11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9" borderId="1" xfId="1" applyFill="1" applyBorder="1" applyAlignment="1"/>
    <xf numFmtId="0" fontId="3" fillId="6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165" fontId="15" fillId="0" borderId="7" xfId="1" applyNumberFormat="1" applyFont="1" applyBorder="1" applyAlignment="1">
      <alignment horizontal="left" vertical="top" wrapText="1"/>
    </xf>
    <xf numFmtId="165" fontId="2" fillId="0" borderId="5" xfId="1" applyNumberFormat="1" applyBorder="1" applyAlignment="1">
      <alignment vertical="top"/>
    </xf>
    <xf numFmtId="2" fontId="2" fillId="0" borderId="6" xfId="1" applyNumberFormat="1" applyBorder="1" applyAlignment="1">
      <alignment vertical="top"/>
    </xf>
    <xf numFmtId="165" fontId="15" fillId="0" borderId="6" xfId="1" applyNumberFormat="1" applyFont="1" applyBorder="1" applyAlignment="1">
      <alignment horizontal="left" vertical="top" wrapText="1"/>
    </xf>
    <xf numFmtId="2" fontId="15" fillId="0" borderId="7" xfId="1" applyNumberFormat="1" applyFont="1" applyBorder="1" applyAlignment="1">
      <alignment horizontal="left" vertical="top" wrapText="1"/>
    </xf>
    <xf numFmtId="0" fontId="2" fillId="0" borderId="11" xfId="1" applyBorder="1" applyAlignment="1"/>
    <xf numFmtId="0" fontId="2" fillId="0" borderId="12" xfId="1" applyBorder="1" applyAlignment="1"/>
    <xf numFmtId="0" fontId="2" fillId="9" borderId="2" xfId="1" applyFill="1" applyBorder="1" applyAlignment="1"/>
    <xf numFmtId="0" fontId="2" fillId="9" borderId="8" xfId="1" applyFill="1" applyBorder="1" applyAlignment="1"/>
  </cellXfs>
  <cellStyles count="6">
    <cellStyle name="Excel Built-in Excel Built-in Excel Built-in Excel Built-in Excel Built-in Excel Built-in Excel Built-in Normale_Foglio1" xfId="2" xr:uid="{00000000-0005-0000-0000-000000000000}"/>
    <cellStyle name="Normale" xfId="0" builtinId="0"/>
    <cellStyle name="Normale 2" xfId="1" xr:uid="{00000000-0005-0000-0000-000002000000}"/>
    <cellStyle name="Normale 2 2" xfId="3" xr:uid="{00000000-0005-0000-0000-000003000000}"/>
    <cellStyle name="Normale 2 3" xfId="4" xr:uid="{00000000-0005-0000-0000-000004000000}"/>
    <cellStyle name="Normale 5" xfId="5" xr:uid="{00000000-0005-0000-0000-000005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124732</xdr:colOff>
      <xdr:row>0</xdr:row>
      <xdr:rowOff>0</xdr:rowOff>
    </xdr:from>
    <xdr:to>
      <xdr:col>3</xdr:col>
      <xdr:colOff>963840</xdr:colOff>
      <xdr:row>1</xdr:row>
      <xdr:rowOff>430894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32" y="0"/>
          <a:ext cx="1610633" cy="80236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95250</xdr:rowOff>
    </xdr:from>
    <xdr:to>
      <xdr:col>2</xdr:col>
      <xdr:colOff>353785</xdr:colOff>
      <xdr:row>1</xdr:row>
      <xdr:rowOff>272143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07" y="95250"/>
          <a:ext cx="1226003" cy="54836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95250</xdr:rowOff>
    </xdr:from>
    <xdr:to>
      <xdr:col>2</xdr:col>
      <xdr:colOff>353785</xdr:colOff>
      <xdr:row>1</xdr:row>
      <xdr:rowOff>272143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07" y="95250"/>
          <a:ext cx="1226003" cy="5483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95250</xdr:rowOff>
    </xdr:from>
    <xdr:to>
      <xdr:col>2</xdr:col>
      <xdr:colOff>353785</xdr:colOff>
      <xdr:row>1</xdr:row>
      <xdr:rowOff>272143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07" y="95250"/>
          <a:ext cx="1226003" cy="54836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95250</xdr:rowOff>
    </xdr:from>
    <xdr:to>
      <xdr:col>2</xdr:col>
      <xdr:colOff>353785</xdr:colOff>
      <xdr:row>1</xdr:row>
      <xdr:rowOff>272143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07" y="95250"/>
          <a:ext cx="1226003" cy="54836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0</xdr:row>
      <xdr:rowOff>68036</xdr:rowOff>
    </xdr:from>
    <xdr:to>
      <xdr:col>2</xdr:col>
      <xdr:colOff>517070</xdr:colOff>
      <xdr:row>1</xdr:row>
      <xdr:rowOff>265339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3" y="68036"/>
          <a:ext cx="1130752" cy="5687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2</xdr:row>
      <xdr:rowOff>10886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70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204107</xdr:colOff>
      <xdr:row>0</xdr:row>
      <xdr:rowOff>147410</xdr:rowOff>
    </xdr:from>
    <xdr:to>
      <xdr:col>3</xdr:col>
      <xdr:colOff>737054</xdr:colOff>
      <xdr:row>1</xdr:row>
      <xdr:rowOff>425223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307" y="147410"/>
          <a:ext cx="1304472" cy="649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pazzo%20Luca/AppData/Local/Packages/microsoft.windowscommunicationsapps_8wekyb3d8bbwe/LocalState/Files/S0/1272/Attachments/Iscrizioni%20Corse%20Veloci_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pazzo%20Luca/AppData/Local/Packages/microsoft.windowscommunicationsapps_8wekyb3d8bbwe/LocalState/Files/S0/1272/Attachments/Iscrizioni%20Corse%20Mezzofondo_T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pazzo%20Luca/AppData/Local/Packages/microsoft.windowscommunicationsapps_8wekyb3d8bbwe/LocalState/Files/S0/1272/Attachments/Iscrizione%20Salti%20Esension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 HS RF"/>
      <sheetName val="60 HS RM"/>
      <sheetName val="80 HS CF"/>
      <sheetName val="100 HS CM"/>
      <sheetName val="50 EF"/>
      <sheetName val="80 CM"/>
      <sheetName val="400 JM"/>
      <sheetName val="400 SM"/>
      <sheetName val="400 AAM"/>
      <sheetName val="400 ABM"/>
      <sheetName val="tesserati"/>
      <sheetName val="Iscrizioni Corse Veloci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00 Ass- Fem"/>
      <sheetName val="2000 CM-CF"/>
      <sheetName val="2000 CF"/>
      <sheetName val="1000 RF"/>
      <sheetName val="1000 RM"/>
      <sheetName val="600 EM"/>
      <sheetName val="800 AM"/>
      <sheetName val="tesserati"/>
      <sheetName val="Iscrizioni Corse Mezzofondo_T (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NGO AAF "/>
      <sheetName val="LUNGO ABF "/>
      <sheetName val="LUNGO VM"/>
      <sheetName val="LUNGO JF - SF"/>
      <sheetName val="LUNGO AAM"/>
      <sheetName val="LUNGO ABM"/>
      <sheetName val="LUNGO CF"/>
      <sheetName val="LUNGO CF-2"/>
      <sheetName val="teserati"/>
      <sheetName val="Foglio2"/>
      <sheetName val="Iscrizione Salti Esensione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="70" zoomScaleNormal="70" workbookViewId="0">
      <selection activeCell="N5" sqref="N5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844</v>
      </c>
      <c r="B4" s="244"/>
      <c r="C4" s="244"/>
      <c r="D4" s="251" t="s">
        <v>11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>
        <v>2</v>
      </c>
      <c r="B8" s="1">
        <v>3606023</v>
      </c>
      <c r="C8" s="12" t="s">
        <v>204</v>
      </c>
      <c r="D8" s="13" t="s">
        <v>166</v>
      </c>
      <c r="E8" s="7">
        <v>2001</v>
      </c>
      <c r="F8" s="8" t="s">
        <v>85</v>
      </c>
      <c r="G8" s="9" t="s">
        <v>60</v>
      </c>
      <c r="H8" s="10">
        <v>28.56</v>
      </c>
      <c r="I8" s="10"/>
      <c r="J8" s="10"/>
      <c r="K8" s="11">
        <v>28.56</v>
      </c>
      <c r="L8" s="10">
        <v>1</v>
      </c>
      <c r="M8" s="3"/>
    </row>
    <row r="9" spans="1:13" ht="30" customHeight="1" x14ac:dyDescent="0.35">
      <c r="A9" s="4">
        <v>3</v>
      </c>
      <c r="B9" s="1">
        <v>3605187</v>
      </c>
      <c r="C9" s="12" t="s">
        <v>227</v>
      </c>
      <c r="D9" s="13" t="s">
        <v>228</v>
      </c>
      <c r="E9" s="7">
        <v>2001</v>
      </c>
      <c r="F9" s="8" t="s">
        <v>57</v>
      </c>
      <c r="G9" s="9" t="s">
        <v>60</v>
      </c>
      <c r="H9" s="10">
        <v>24.72</v>
      </c>
      <c r="I9" s="10"/>
      <c r="J9" s="10"/>
      <c r="K9" s="11">
        <v>24.72</v>
      </c>
      <c r="L9" s="10">
        <v>2</v>
      </c>
      <c r="M9" s="3"/>
    </row>
    <row r="10" spans="1:13" ht="30" customHeight="1" x14ac:dyDescent="0.35">
      <c r="A10" s="4">
        <v>6</v>
      </c>
      <c r="B10" s="1">
        <v>3603367</v>
      </c>
      <c r="C10" s="12" t="s">
        <v>527</v>
      </c>
      <c r="D10" s="13" t="s">
        <v>145</v>
      </c>
      <c r="E10" s="7">
        <v>2001</v>
      </c>
      <c r="F10" s="8" t="s">
        <v>42</v>
      </c>
      <c r="G10" s="9" t="s">
        <v>60</v>
      </c>
      <c r="H10" s="10">
        <v>24.07</v>
      </c>
      <c r="I10" s="10"/>
      <c r="J10" s="10"/>
      <c r="K10" s="11">
        <v>24.07</v>
      </c>
      <c r="L10" s="10">
        <v>3</v>
      </c>
      <c r="M10" s="3"/>
    </row>
    <row r="11" spans="1:13" ht="30" customHeight="1" x14ac:dyDescent="0.35">
      <c r="A11" s="4">
        <v>9</v>
      </c>
      <c r="B11" s="1">
        <v>3605133</v>
      </c>
      <c r="C11" s="12" t="s">
        <v>597</v>
      </c>
      <c r="D11" s="13" t="s">
        <v>156</v>
      </c>
      <c r="E11" s="7">
        <v>2001</v>
      </c>
      <c r="F11" s="8" t="s">
        <v>52</v>
      </c>
      <c r="G11" s="9" t="s">
        <v>60</v>
      </c>
      <c r="H11" s="10">
        <v>21.27</v>
      </c>
      <c r="I11" s="10"/>
      <c r="J11" s="10"/>
      <c r="K11" s="11">
        <v>21.27</v>
      </c>
      <c r="L11" s="10">
        <v>4</v>
      </c>
      <c r="M11" s="3"/>
    </row>
    <row r="12" spans="1:13" ht="30" customHeight="1" x14ac:dyDescent="0.35">
      <c r="A12" s="4">
        <v>4</v>
      </c>
      <c r="B12" s="1">
        <v>3604528</v>
      </c>
      <c r="C12" s="12" t="s">
        <v>307</v>
      </c>
      <c r="D12" s="13" t="s">
        <v>157</v>
      </c>
      <c r="E12" s="7">
        <v>2001</v>
      </c>
      <c r="F12" s="8" t="s">
        <v>45</v>
      </c>
      <c r="G12" s="9" t="s">
        <v>60</v>
      </c>
      <c r="H12" s="10">
        <v>17.920000000000002</v>
      </c>
      <c r="I12" s="10"/>
      <c r="J12" s="10"/>
      <c r="K12" s="11">
        <v>17.920000000000002</v>
      </c>
      <c r="L12" s="10">
        <v>5</v>
      </c>
      <c r="M12" s="3"/>
    </row>
    <row r="13" spans="1:13" ht="30" customHeight="1" x14ac:dyDescent="0.35">
      <c r="A13" s="4">
        <v>5</v>
      </c>
      <c r="B13" s="1">
        <v>3603966</v>
      </c>
      <c r="C13" s="12" t="s">
        <v>520</v>
      </c>
      <c r="D13" s="13" t="s">
        <v>201</v>
      </c>
      <c r="E13" s="7">
        <v>2001</v>
      </c>
      <c r="F13" s="8" t="s">
        <v>141</v>
      </c>
      <c r="G13" s="9" t="s">
        <v>60</v>
      </c>
      <c r="H13" s="10">
        <v>17.510000000000002</v>
      </c>
      <c r="I13" s="10"/>
      <c r="J13" s="10"/>
      <c r="K13" s="11">
        <v>17.510000000000002</v>
      </c>
      <c r="L13" s="10">
        <v>6</v>
      </c>
      <c r="M13" s="3"/>
    </row>
    <row r="14" spans="1:13" ht="30" customHeight="1" x14ac:dyDescent="0.35">
      <c r="A14" s="4">
        <v>8</v>
      </c>
      <c r="B14" s="1">
        <v>3605129</v>
      </c>
      <c r="C14" s="12" t="s">
        <v>578</v>
      </c>
      <c r="D14" s="13" t="s">
        <v>197</v>
      </c>
      <c r="E14" s="7">
        <v>2001</v>
      </c>
      <c r="F14" s="8" t="s">
        <v>52</v>
      </c>
      <c r="G14" s="9" t="s">
        <v>60</v>
      </c>
      <c r="H14" s="10">
        <v>12.48</v>
      </c>
      <c r="I14" s="10"/>
      <c r="J14" s="10"/>
      <c r="K14" s="11">
        <v>12.48</v>
      </c>
      <c r="L14" s="10">
        <v>7</v>
      </c>
      <c r="M14" s="3"/>
    </row>
    <row r="15" spans="1:13" ht="30" customHeight="1" x14ac:dyDescent="0.35">
      <c r="A15" s="4"/>
      <c r="C15" s="12"/>
      <c r="D15" s="13"/>
      <c r="E15" s="7"/>
      <c r="F15" s="8"/>
      <c r="G15" s="9"/>
      <c r="H15" s="10"/>
      <c r="I15" s="10"/>
      <c r="J15" s="10"/>
      <c r="K15" s="11"/>
      <c r="L15" s="19"/>
      <c r="M15" s="3"/>
    </row>
    <row r="16" spans="1:13" ht="21" customHeight="1" x14ac:dyDescent="0.35">
      <c r="A16" s="235" t="s">
        <v>22</v>
      </c>
      <c r="B16" s="236"/>
      <c r="C16" s="237"/>
      <c r="D16" s="222" t="s">
        <v>23</v>
      </c>
      <c r="E16" s="223"/>
      <c r="F16" s="223"/>
      <c r="G16" s="224"/>
      <c r="H16" s="222" t="s">
        <v>24</v>
      </c>
      <c r="I16" s="223"/>
      <c r="J16" s="223"/>
      <c r="K16" s="224"/>
      <c r="L16" s="15"/>
    </row>
    <row r="17" spans="1:12" ht="42.75" customHeight="1" x14ac:dyDescent="0.35">
      <c r="A17" s="222" t="s">
        <v>25</v>
      </c>
      <c r="B17" s="223"/>
      <c r="C17" s="223"/>
      <c r="D17" s="223"/>
      <c r="E17" s="223"/>
      <c r="F17" s="224"/>
      <c r="G17" s="225" t="s">
        <v>26</v>
      </c>
      <c r="H17" s="226"/>
      <c r="I17" s="226"/>
      <c r="J17" s="226"/>
      <c r="K17" s="226"/>
      <c r="L17" s="227"/>
    </row>
    <row r="19" spans="1:12" ht="15" x14ac:dyDescent="0.35">
      <c r="B19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16:C16"/>
    <mergeCell ref="D16:G16"/>
    <mergeCell ref="H16:K16"/>
    <mergeCell ref="A6:A7"/>
    <mergeCell ref="B6:B7"/>
    <mergeCell ref="C6:D6"/>
    <mergeCell ref="E6:E7"/>
    <mergeCell ref="F6:F7"/>
    <mergeCell ref="G6:G7"/>
    <mergeCell ref="A17:F17"/>
    <mergeCell ref="G17:L17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58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89"/>
  <sheetViews>
    <sheetView zoomScale="84" zoomScaleNormal="84" workbookViewId="0">
      <selection activeCell="A40" sqref="A40:L87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30</v>
      </c>
      <c r="D4" s="319"/>
      <c r="E4" s="322" t="s">
        <v>791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x14ac:dyDescent="0.35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76">
        <v>2</v>
      </c>
      <c r="B8" s="177">
        <v>1</v>
      </c>
      <c r="C8" s="167">
        <v>3603502</v>
      </c>
      <c r="D8" s="116" t="s">
        <v>446</v>
      </c>
      <c r="E8" s="116" t="s">
        <v>66</v>
      </c>
      <c r="F8" s="21">
        <v>2004</v>
      </c>
      <c r="G8" s="178" t="s">
        <v>89</v>
      </c>
      <c r="H8" s="22" t="s">
        <v>30</v>
      </c>
      <c r="I8" s="20"/>
      <c r="J8" s="139">
        <v>1</v>
      </c>
      <c r="K8" s="119">
        <v>9.4</v>
      </c>
      <c r="L8" s="179">
        <v>1</v>
      </c>
    </row>
    <row r="9" spans="1:12" ht="29.15" customHeight="1" x14ac:dyDescent="0.35">
      <c r="A9" s="176">
        <v>7</v>
      </c>
      <c r="B9" s="177">
        <v>6</v>
      </c>
      <c r="C9" s="167">
        <v>3607613</v>
      </c>
      <c r="D9" s="116" t="s">
        <v>204</v>
      </c>
      <c r="E9" s="116" t="s">
        <v>56</v>
      </c>
      <c r="F9" s="21">
        <v>2004</v>
      </c>
      <c r="G9" s="178" t="s">
        <v>85</v>
      </c>
      <c r="H9" s="22" t="s">
        <v>30</v>
      </c>
      <c r="I9" s="20"/>
      <c r="J9" s="139">
        <v>1</v>
      </c>
      <c r="K9" s="119" t="s">
        <v>789</v>
      </c>
      <c r="L9" s="179">
        <v>2</v>
      </c>
    </row>
    <row r="10" spans="1:12" ht="29.15" customHeight="1" x14ac:dyDescent="0.35">
      <c r="A10" s="176">
        <v>1</v>
      </c>
      <c r="B10" s="177">
        <v>5</v>
      </c>
      <c r="C10" s="167">
        <v>3603501</v>
      </c>
      <c r="D10" s="116" t="s">
        <v>438</v>
      </c>
      <c r="E10" s="116" t="s">
        <v>99</v>
      </c>
      <c r="F10" s="21">
        <v>2004</v>
      </c>
      <c r="G10" s="178" t="s">
        <v>89</v>
      </c>
      <c r="H10" s="22" t="s">
        <v>30</v>
      </c>
      <c r="I10" s="20"/>
      <c r="J10" s="139">
        <v>1</v>
      </c>
      <c r="K10" s="119" t="s">
        <v>790</v>
      </c>
      <c r="L10" s="179">
        <v>3</v>
      </c>
    </row>
    <row r="11" spans="1:12" ht="29.15" customHeight="1" x14ac:dyDescent="0.35">
      <c r="A11" s="176">
        <v>2</v>
      </c>
      <c r="B11" s="177">
        <v>6</v>
      </c>
      <c r="C11" s="167">
        <v>3608741</v>
      </c>
      <c r="D11" s="116" t="s">
        <v>172</v>
      </c>
      <c r="E11" s="116" t="s">
        <v>149</v>
      </c>
      <c r="F11" s="21">
        <v>2005</v>
      </c>
      <c r="G11" s="178" t="s">
        <v>42</v>
      </c>
      <c r="H11" s="22" t="s">
        <v>30</v>
      </c>
      <c r="I11" s="20"/>
      <c r="J11" s="139">
        <v>2</v>
      </c>
      <c r="K11" s="119">
        <v>9.6999999999999993</v>
      </c>
      <c r="L11" s="179">
        <v>4</v>
      </c>
    </row>
    <row r="12" spans="1:12" ht="29.15" customHeight="1" thickBot="1" x14ac:dyDescent="0.4">
      <c r="A12" s="180">
        <v>2</v>
      </c>
      <c r="B12" s="181">
        <v>4</v>
      </c>
      <c r="C12" s="167">
        <v>3602735</v>
      </c>
      <c r="D12" s="182" t="s">
        <v>136</v>
      </c>
      <c r="E12" s="182" t="s">
        <v>137</v>
      </c>
      <c r="F12" s="183">
        <v>2005</v>
      </c>
      <c r="G12" s="184" t="s">
        <v>69</v>
      </c>
      <c r="H12" s="185" t="s">
        <v>30</v>
      </c>
      <c r="I12" s="186"/>
      <c r="J12" s="187">
        <v>3</v>
      </c>
      <c r="K12" s="188" t="s">
        <v>745</v>
      </c>
      <c r="L12" s="179">
        <v>5</v>
      </c>
    </row>
    <row r="13" spans="1:12" ht="29.15" customHeight="1" x14ac:dyDescent="0.35">
      <c r="A13" s="165">
        <v>1</v>
      </c>
      <c r="B13" s="166">
        <v>6</v>
      </c>
      <c r="C13" s="167">
        <v>3605145</v>
      </c>
      <c r="D13" s="168" t="s">
        <v>514</v>
      </c>
      <c r="E13" s="168" t="s">
        <v>161</v>
      </c>
      <c r="F13" s="169">
        <v>2004</v>
      </c>
      <c r="G13" s="170" t="s">
        <v>52</v>
      </c>
      <c r="H13" s="171" t="s">
        <v>30</v>
      </c>
      <c r="I13" s="172"/>
      <c r="J13" s="173">
        <v>2</v>
      </c>
      <c r="K13" s="174" t="s">
        <v>792</v>
      </c>
      <c r="L13" s="179">
        <v>6</v>
      </c>
    </row>
    <row r="14" spans="1:12" ht="29.15" customHeight="1" thickBot="1" x14ac:dyDescent="0.4">
      <c r="A14" s="176">
        <v>4</v>
      </c>
      <c r="B14" s="177">
        <v>4</v>
      </c>
      <c r="C14" s="167">
        <v>3603279</v>
      </c>
      <c r="D14" s="116" t="s">
        <v>356</v>
      </c>
      <c r="E14" s="116" t="s">
        <v>357</v>
      </c>
      <c r="F14" s="21">
        <v>2004</v>
      </c>
      <c r="G14" s="178" t="s">
        <v>42</v>
      </c>
      <c r="H14" s="22" t="s">
        <v>30</v>
      </c>
      <c r="I14" s="20"/>
      <c r="J14" s="139">
        <v>1</v>
      </c>
      <c r="K14" s="119" t="s">
        <v>793</v>
      </c>
      <c r="L14" s="179">
        <v>7</v>
      </c>
    </row>
    <row r="15" spans="1:12" ht="29.15" customHeight="1" x14ac:dyDescent="0.35">
      <c r="A15" s="165">
        <v>4</v>
      </c>
      <c r="B15" s="166">
        <v>3</v>
      </c>
      <c r="C15" s="167">
        <v>3608740</v>
      </c>
      <c r="D15" s="168" t="s">
        <v>349</v>
      </c>
      <c r="E15" s="168" t="s">
        <v>123</v>
      </c>
      <c r="F15" s="169">
        <v>2004</v>
      </c>
      <c r="G15" s="170" t="s">
        <v>42</v>
      </c>
      <c r="H15" s="171" t="s">
        <v>30</v>
      </c>
      <c r="I15" s="172"/>
      <c r="J15" s="173">
        <v>2</v>
      </c>
      <c r="K15" s="174" t="s">
        <v>793</v>
      </c>
      <c r="L15" s="179">
        <v>8</v>
      </c>
    </row>
    <row r="16" spans="1:12" ht="29.15" customHeight="1" x14ac:dyDescent="0.35">
      <c r="A16" s="176">
        <v>7</v>
      </c>
      <c r="B16" s="177">
        <v>2</v>
      </c>
      <c r="C16" s="167">
        <v>3605173</v>
      </c>
      <c r="D16" s="116" t="s">
        <v>587</v>
      </c>
      <c r="E16" s="116" t="s">
        <v>588</v>
      </c>
      <c r="F16" s="21">
        <v>2004</v>
      </c>
      <c r="G16" s="178" t="s">
        <v>57</v>
      </c>
      <c r="H16" s="22" t="s">
        <v>30</v>
      </c>
      <c r="I16" s="20"/>
      <c r="J16" s="139">
        <v>2</v>
      </c>
      <c r="K16" s="119" t="s">
        <v>793</v>
      </c>
      <c r="L16" s="179">
        <v>9</v>
      </c>
    </row>
    <row r="17" spans="1:12" ht="29.15" customHeight="1" x14ac:dyDescent="0.35">
      <c r="A17" s="176">
        <v>1</v>
      </c>
      <c r="B17" s="177">
        <v>4</v>
      </c>
      <c r="C17" s="167">
        <v>3606085</v>
      </c>
      <c r="D17" s="116" t="s">
        <v>528</v>
      </c>
      <c r="E17" s="116" t="s">
        <v>529</v>
      </c>
      <c r="F17" s="21">
        <v>2004</v>
      </c>
      <c r="G17" s="178" t="s">
        <v>57</v>
      </c>
      <c r="H17" s="22" t="s">
        <v>30</v>
      </c>
      <c r="I17" s="20"/>
      <c r="J17" s="139">
        <v>3</v>
      </c>
      <c r="K17" s="119" t="s">
        <v>726</v>
      </c>
      <c r="L17" s="179">
        <v>10</v>
      </c>
    </row>
    <row r="18" spans="1:12" ht="29.15" customHeight="1" x14ac:dyDescent="0.35">
      <c r="A18" s="176">
        <v>3</v>
      </c>
      <c r="B18" s="177">
        <v>6</v>
      </c>
      <c r="C18" s="167">
        <v>3605069</v>
      </c>
      <c r="D18" s="116" t="s">
        <v>288</v>
      </c>
      <c r="E18" s="116" t="s">
        <v>147</v>
      </c>
      <c r="F18" s="21">
        <v>2004</v>
      </c>
      <c r="G18" s="178" t="s">
        <v>52</v>
      </c>
      <c r="H18" s="22" t="s">
        <v>30</v>
      </c>
      <c r="I18" s="20"/>
      <c r="J18" s="139">
        <v>1</v>
      </c>
      <c r="K18" s="119" t="s">
        <v>746</v>
      </c>
      <c r="L18" s="179">
        <v>11</v>
      </c>
    </row>
    <row r="19" spans="1:12" ht="29.15" customHeight="1" x14ac:dyDescent="0.35">
      <c r="A19" s="176">
        <v>6</v>
      </c>
      <c r="B19" s="177">
        <v>4</v>
      </c>
      <c r="C19" s="167">
        <v>3603052</v>
      </c>
      <c r="D19" s="116" t="s">
        <v>571</v>
      </c>
      <c r="E19" s="116" t="s">
        <v>149</v>
      </c>
      <c r="F19" s="21">
        <v>2004</v>
      </c>
      <c r="G19" s="178" t="s">
        <v>85</v>
      </c>
      <c r="H19" s="22" t="s">
        <v>30</v>
      </c>
      <c r="I19" s="20"/>
      <c r="J19" s="139">
        <v>1</v>
      </c>
      <c r="K19" s="119" t="s">
        <v>746</v>
      </c>
      <c r="L19" s="179">
        <v>12</v>
      </c>
    </row>
    <row r="20" spans="1:12" ht="29.15" customHeight="1" thickBot="1" x14ac:dyDescent="0.4">
      <c r="A20" s="180">
        <v>7</v>
      </c>
      <c r="B20" s="181">
        <v>4</v>
      </c>
      <c r="C20" s="167">
        <v>3605191</v>
      </c>
      <c r="D20" s="182" t="s">
        <v>411</v>
      </c>
      <c r="E20" s="182" t="s">
        <v>412</v>
      </c>
      <c r="F20" s="183">
        <v>2005</v>
      </c>
      <c r="G20" s="184" t="s">
        <v>57</v>
      </c>
      <c r="H20" s="185" t="s">
        <v>30</v>
      </c>
      <c r="I20" s="186"/>
      <c r="J20" s="187">
        <v>3</v>
      </c>
      <c r="K20" s="188" t="s">
        <v>747</v>
      </c>
      <c r="L20" s="179">
        <v>13</v>
      </c>
    </row>
    <row r="21" spans="1:12" ht="29.15" customHeight="1" x14ac:dyDescent="0.35">
      <c r="A21" s="165">
        <v>5</v>
      </c>
      <c r="B21" s="166">
        <v>5</v>
      </c>
      <c r="C21" s="167">
        <v>3604037</v>
      </c>
      <c r="D21" s="168" t="s">
        <v>433</v>
      </c>
      <c r="E21" s="168" t="s">
        <v>149</v>
      </c>
      <c r="F21" s="169">
        <v>2004</v>
      </c>
      <c r="G21" s="170" t="s">
        <v>69</v>
      </c>
      <c r="H21" s="171" t="s">
        <v>30</v>
      </c>
      <c r="I21" s="172"/>
      <c r="J21" s="173">
        <v>1</v>
      </c>
      <c r="K21" s="174" t="s">
        <v>794</v>
      </c>
      <c r="L21" s="179">
        <v>14</v>
      </c>
    </row>
    <row r="22" spans="1:12" ht="29.15" customHeight="1" x14ac:dyDescent="0.35">
      <c r="A22" s="176">
        <v>1</v>
      </c>
      <c r="B22" s="177">
        <v>3</v>
      </c>
      <c r="C22" s="167">
        <v>3604593</v>
      </c>
      <c r="D22" s="116" t="s">
        <v>305</v>
      </c>
      <c r="E22" s="116" t="s">
        <v>130</v>
      </c>
      <c r="F22" s="21">
        <v>2004</v>
      </c>
      <c r="G22" s="178" t="s">
        <v>112</v>
      </c>
      <c r="H22" s="22" t="s">
        <v>30</v>
      </c>
      <c r="I22" s="20"/>
      <c r="J22" s="139">
        <v>4</v>
      </c>
      <c r="K22" s="119" t="s">
        <v>794</v>
      </c>
      <c r="L22" s="179">
        <v>15</v>
      </c>
    </row>
    <row r="23" spans="1:12" ht="29.15" customHeight="1" x14ac:dyDescent="0.35">
      <c r="A23" s="176">
        <v>3</v>
      </c>
      <c r="B23" s="177">
        <v>2</v>
      </c>
      <c r="C23" s="167">
        <v>3603972</v>
      </c>
      <c r="D23" s="116" t="s">
        <v>205</v>
      </c>
      <c r="E23" s="116" t="s">
        <v>196</v>
      </c>
      <c r="F23" s="21">
        <v>2005</v>
      </c>
      <c r="G23" s="178" t="s">
        <v>141</v>
      </c>
      <c r="H23" s="22" t="s">
        <v>30</v>
      </c>
      <c r="I23" s="20"/>
      <c r="J23" s="139">
        <v>2</v>
      </c>
      <c r="K23" s="119" t="s">
        <v>727</v>
      </c>
      <c r="L23" s="179">
        <v>16</v>
      </c>
    </row>
    <row r="24" spans="1:12" ht="29.15" customHeight="1" x14ac:dyDescent="0.35">
      <c r="A24" s="176">
        <v>5</v>
      </c>
      <c r="B24" s="177">
        <v>4</v>
      </c>
      <c r="C24" s="167">
        <v>3604927</v>
      </c>
      <c r="D24" s="116" t="s">
        <v>432</v>
      </c>
      <c r="E24" s="116" t="s">
        <v>157</v>
      </c>
      <c r="F24" s="21">
        <v>2004</v>
      </c>
      <c r="G24" s="178" t="s">
        <v>42</v>
      </c>
      <c r="H24" s="22" t="s">
        <v>30</v>
      </c>
      <c r="I24" s="20"/>
      <c r="J24" s="139">
        <v>2</v>
      </c>
      <c r="K24" s="119" t="s">
        <v>727</v>
      </c>
      <c r="L24" s="179">
        <v>17</v>
      </c>
    </row>
    <row r="25" spans="1:12" ht="29.15" customHeight="1" x14ac:dyDescent="0.35">
      <c r="A25" s="176">
        <v>2</v>
      </c>
      <c r="B25" s="177">
        <v>2</v>
      </c>
      <c r="C25" s="167">
        <v>3603233</v>
      </c>
      <c r="D25" s="116" t="s">
        <v>98</v>
      </c>
      <c r="E25" s="116" t="s">
        <v>99</v>
      </c>
      <c r="F25" s="21">
        <v>2004</v>
      </c>
      <c r="G25" s="178" t="s">
        <v>42</v>
      </c>
      <c r="H25" s="22" t="s">
        <v>30</v>
      </c>
      <c r="I25" s="20"/>
      <c r="J25" s="139">
        <v>4</v>
      </c>
      <c r="K25" s="119" t="s">
        <v>727</v>
      </c>
      <c r="L25" s="179">
        <v>18</v>
      </c>
    </row>
    <row r="26" spans="1:12" ht="29.15" customHeight="1" thickBot="1" x14ac:dyDescent="0.4">
      <c r="A26" s="180">
        <v>1</v>
      </c>
      <c r="B26" s="181">
        <v>1</v>
      </c>
      <c r="C26" s="167">
        <v>3604594</v>
      </c>
      <c r="D26" s="182" t="s">
        <v>306</v>
      </c>
      <c r="E26" s="182" t="s">
        <v>115</v>
      </c>
      <c r="F26" s="183">
        <v>2004</v>
      </c>
      <c r="G26" s="184" t="s">
        <v>112</v>
      </c>
      <c r="H26" s="185" t="s">
        <v>30</v>
      </c>
      <c r="I26" s="186"/>
      <c r="J26" s="187">
        <v>5</v>
      </c>
      <c r="K26" s="188" t="s">
        <v>727</v>
      </c>
      <c r="L26" s="179">
        <v>19</v>
      </c>
    </row>
    <row r="27" spans="1:12" ht="29.15" customHeight="1" x14ac:dyDescent="0.35">
      <c r="A27" s="165">
        <v>1</v>
      </c>
      <c r="B27" s="166">
        <v>2</v>
      </c>
      <c r="C27" s="167">
        <v>3604608</v>
      </c>
      <c r="D27" s="168" t="s">
        <v>546</v>
      </c>
      <c r="E27" s="168" t="s">
        <v>547</v>
      </c>
      <c r="F27" s="169">
        <v>2004</v>
      </c>
      <c r="G27" s="170" t="s">
        <v>112</v>
      </c>
      <c r="H27" s="171" t="s">
        <v>30</v>
      </c>
      <c r="I27" s="172"/>
      <c r="J27" s="173">
        <v>6</v>
      </c>
      <c r="K27" s="174" t="s">
        <v>727</v>
      </c>
      <c r="L27" s="179">
        <v>20</v>
      </c>
    </row>
    <row r="28" spans="1:12" ht="29.15" customHeight="1" x14ac:dyDescent="0.35">
      <c r="A28" s="176">
        <v>3</v>
      </c>
      <c r="B28" s="177">
        <v>3</v>
      </c>
      <c r="C28" s="167">
        <v>3603576</v>
      </c>
      <c r="D28" s="116" t="s">
        <v>206</v>
      </c>
      <c r="E28" s="116" t="s">
        <v>207</v>
      </c>
      <c r="F28" s="21">
        <v>2004</v>
      </c>
      <c r="G28" s="178" t="s">
        <v>125</v>
      </c>
      <c r="H28" s="22" t="s">
        <v>30</v>
      </c>
      <c r="I28" s="20"/>
      <c r="J28" s="139">
        <v>3</v>
      </c>
      <c r="K28" s="119" t="s">
        <v>748</v>
      </c>
      <c r="L28" s="179">
        <v>21</v>
      </c>
    </row>
    <row r="29" spans="1:12" ht="29.15" customHeight="1" x14ac:dyDescent="0.35">
      <c r="A29" s="176">
        <v>5</v>
      </c>
      <c r="B29" s="177">
        <v>2</v>
      </c>
      <c r="C29" s="167">
        <v>3606336</v>
      </c>
      <c r="D29" s="116" t="s">
        <v>415</v>
      </c>
      <c r="E29" s="116" t="s">
        <v>416</v>
      </c>
      <c r="F29" s="21">
        <v>2005</v>
      </c>
      <c r="G29" s="178" t="s">
        <v>77</v>
      </c>
      <c r="H29" s="22" t="s">
        <v>30</v>
      </c>
      <c r="I29" s="20"/>
      <c r="J29" s="139">
        <v>3</v>
      </c>
      <c r="K29" s="119" t="s">
        <v>795</v>
      </c>
      <c r="L29" s="179">
        <v>22</v>
      </c>
    </row>
    <row r="30" spans="1:12" ht="29.15" customHeight="1" x14ac:dyDescent="0.35">
      <c r="A30" s="176">
        <v>5</v>
      </c>
      <c r="B30" s="177">
        <v>6</v>
      </c>
      <c r="C30" s="167">
        <v>3604601</v>
      </c>
      <c r="D30" s="116" t="s">
        <v>437</v>
      </c>
      <c r="E30" s="116" t="s">
        <v>71</v>
      </c>
      <c r="F30" s="21">
        <v>2004</v>
      </c>
      <c r="G30" s="178" t="s">
        <v>112</v>
      </c>
      <c r="H30" s="22" t="s">
        <v>30</v>
      </c>
      <c r="I30" s="20"/>
      <c r="J30" s="139">
        <v>4</v>
      </c>
      <c r="K30" s="119" t="s">
        <v>795</v>
      </c>
      <c r="L30" s="179">
        <v>23</v>
      </c>
    </row>
    <row r="31" spans="1:12" ht="29.15" customHeight="1" x14ac:dyDescent="0.35">
      <c r="A31" s="176">
        <v>4</v>
      </c>
      <c r="B31" s="177">
        <v>2</v>
      </c>
      <c r="C31" s="167">
        <v>3603582</v>
      </c>
      <c r="D31" s="116" t="s">
        <v>324</v>
      </c>
      <c r="E31" s="116" t="s">
        <v>86</v>
      </c>
      <c r="F31" s="21">
        <v>2005</v>
      </c>
      <c r="G31" s="178" t="s">
        <v>125</v>
      </c>
      <c r="H31" s="22" t="s">
        <v>30</v>
      </c>
      <c r="I31" s="20"/>
      <c r="J31" s="139">
        <v>3</v>
      </c>
      <c r="K31" s="119" t="s">
        <v>731</v>
      </c>
      <c r="L31" s="179">
        <v>24</v>
      </c>
    </row>
    <row r="32" spans="1:12" ht="29.15" customHeight="1" thickBot="1" x14ac:dyDescent="0.4">
      <c r="A32" s="180">
        <v>2</v>
      </c>
      <c r="B32" s="181">
        <v>5</v>
      </c>
      <c r="C32" s="167">
        <v>3603575</v>
      </c>
      <c r="D32" s="182" t="s">
        <v>167</v>
      </c>
      <c r="E32" s="182" t="s">
        <v>168</v>
      </c>
      <c r="F32" s="183">
        <v>2005</v>
      </c>
      <c r="G32" s="184" t="s">
        <v>125</v>
      </c>
      <c r="H32" s="185" t="s">
        <v>30</v>
      </c>
      <c r="I32" s="186"/>
      <c r="J32" s="187">
        <v>5</v>
      </c>
      <c r="K32" s="188" t="s">
        <v>731</v>
      </c>
      <c r="L32" s="179">
        <v>25</v>
      </c>
    </row>
    <row r="33" spans="1:12" ht="29.15" customHeight="1" x14ac:dyDescent="0.35">
      <c r="A33" s="165">
        <v>3</v>
      </c>
      <c r="B33" s="166">
        <v>4</v>
      </c>
      <c r="C33" s="167">
        <v>3605302</v>
      </c>
      <c r="D33" s="168" t="s">
        <v>281</v>
      </c>
      <c r="E33" s="168" t="s">
        <v>282</v>
      </c>
      <c r="F33" s="169">
        <v>2005</v>
      </c>
      <c r="G33" s="170" t="s">
        <v>52</v>
      </c>
      <c r="H33" s="171" t="s">
        <v>30</v>
      </c>
      <c r="I33" s="172"/>
      <c r="J33" s="173">
        <v>4</v>
      </c>
      <c r="K33" s="174" t="s">
        <v>732</v>
      </c>
      <c r="L33" s="179">
        <v>26</v>
      </c>
    </row>
    <row r="34" spans="1:12" ht="29.15" customHeight="1" x14ac:dyDescent="0.35">
      <c r="A34" s="176">
        <v>3</v>
      </c>
      <c r="B34" s="177">
        <v>5</v>
      </c>
      <c r="C34" s="167">
        <v>3603581</v>
      </c>
      <c r="D34" s="116" t="s">
        <v>283</v>
      </c>
      <c r="E34" s="116" t="s">
        <v>284</v>
      </c>
      <c r="F34" s="21">
        <v>2004</v>
      </c>
      <c r="G34" s="178" t="s">
        <v>125</v>
      </c>
      <c r="H34" s="22" t="s">
        <v>30</v>
      </c>
      <c r="I34" s="20"/>
      <c r="J34" s="139">
        <v>5</v>
      </c>
      <c r="K34" s="119" t="s">
        <v>796</v>
      </c>
      <c r="L34" s="179">
        <v>27</v>
      </c>
    </row>
    <row r="35" spans="1:12" ht="29.15" customHeight="1" x14ac:dyDescent="0.35">
      <c r="A35" s="176">
        <v>6</v>
      </c>
      <c r="B35" s="177">
        <v>6</v>
      </c>
      <c r="C35" s="167">
        <v>3603053</v>
      </c>
      <c r="D35" s="116" t="s">
        <v>583</v>
      </c>
      <c r="E35" s="116" t="s">
        <v>43</v>
      </c>
      <c r="F35" s="21">
        <v>2004</v>
      </c>
      <c r="G35" s="178" t="s">
        <v>85</v>
      </c>
      <c r="H35" s="22" t="s">
        <v>30</v>
      </c>
      <c r="I35" s="20"/>
      <c r="J35" s="139">
        <v>2</v>
      </c>
      <c r="K35" s="119" t="s">
        <v>797</v>
      </c>
      <c r="L35" s="179">
        <v>28</v>
      </c>
    </row>
    <row r="36" spans="1:12" ht="29.15" customHeight="1" x14ac:dyDescent="0.35">
      <c r="A36" s="176">
        <v>4</v>
      </c>
      <c r="B36" s="177">
        <v>5</v>
      </c>
      <c r="C36" s="167">
        <v>3604772</v>
      </c>
      <c r="D36" s="116" t="s">
        <v>358</v>
      </c>
      <c r="E36" s="116" t="s">
        <v>359</v>
      </c>
      <c r="F36" s="21">
        <v>2005</v>
      </c>
      <c r="G36" s="178" t="s">
        <v>85</v>
      </c>
      <c r="H36" s="22" t="s">
        <v>30</v>
      </c>
      <c r="I36" s="20"/>
      <c r="J36" s="139">
        <v>4</v>
      </c>
      <c r="K36" s="126">
        <v>12.5</v>
      </c>
      <c r="L36" s="179">
        <v>29</v>
      </c>
    </row>
    <row r="37" spans="1:12" ht="29.15" customHeight="1" x14ac:dyDescent="0.35">
      <c r="A37" s="176">
        <v>6</v>
      </c>
      <c r="B37" s="177">
        <v>3</v>
      </c>
      <c r="C37" s="167">
        <v>3604617</v>
      </c>
      <c r="D37" s="116" t="s">
        <v>548</v>
      </c>
      <c r="E37" s="116" t="s">
        <v>549</v>
      </c>
      <c r="F37" s="21">
        <v>2004</v>
      </c>
      <c r="G37" s="178" t="s">
        <v>112</v>
      </c>
      <c r="H37" s="22" t="s">
        <v>30</v>
      </c>
      <c r="I37" s="20"/>
      <c r="J37" s="139">
        <v>3</v>
      </c>
      <c r="K37" s="119" t="s">
        <v>735</v>
      </c>
      <c r="L37" s="179">
        <v>30</v>
      </c>
    </row>
    <row r="38" spans="1:12" ht="29.15" customHeight="1" thickBot="1" x14ac:dyDescent="0.4">
      <c r="A38" s="180">
        <v>7</v>
      </c>
      <c r="B38" s="181">
        <v>3</v>
      </c>
      <c r="C38" s="167">
        <v>3605753</v>
      </c>
      <c r="D38" s="182" t="s">
        <v>487</v>
      </c>
      <c r="E38" s="182" t="s">
        <v>43</v>
      </c>
      <c r="F38" s="183">
        <v>2004</v>
      </c>
      <c r="G38" s="184" t="s">
        <v>77</v>
      </c>
      <c r="H38" s="185" t="s">
        <v>30</v>
      </c>
      <c r="I38" s="186"/>
      <c r="J38" s="187">
        <v>4</v>
      </c>
      <c r="K38" s="188" t="s">
        <v>798</v>
      </c>
      <c r="L38" s="179">
        <v>31</v>
      </c>
    </row>
    <row r="39" spans="1:12" ht="29.15" customHeight="1" x14ac:dyDescent="0.35">
      <c r="A39" s="165">
        <v>7</v>
      </c>
      <c r="B39" s="166">
        <v>5</v>
      </c>
      <c r="C39" s="167">
        <v>3604592</v>
      </c>
      <c r="D39" s="168" t="s">
        <v>292</v>
      </c>
      <c r="E39" s="168" t="s">
        <v>293</v>
      </c>
      <c r="F39" s="169">
        <v>2004</v>
      </c>
      <c r="G39" s="170" t="s">
        <v>112</v>
      </c>
      <c r="H39" s="171" t="s">
        <v>30</v>
      </c>
      <c r="I39" s="172"/>
      <c r="J39" s="173">
        <v>5</v>
      </c>
      <c r="K39" s="174" t="s">
        <v>752</v>
      </c>
      <c r="L39" s="179">
        <v>32</v>
      </c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x14ac:dyDescent="0.35">
      <c r="A41" s="176"/>
      <c r="B41" s="177"/>
      <c r="C41" s="167"/>
      <c r="D41" s="116"/>
      <c r="E41" s="116"/>
      <c r="F41" s="21"/>
      <c r="G41" s="178"/>
      <c r="H41" s="22"/>
      <c r="I41" s="20"/>
      <c r="J41" s="139"/>
      <c r="K41" s="119"/>
      <c r="L41" s="179"/>
    </row>
    <row r="42" spans="1:12" ht="29.15" customHeight="1" x14ac:dyDescent="0.35">
      <c r="A42" s="176"/>
      <c r="B42" s="177"/>
      <c r="C42" s="167"/>
      <c r="D42" s="116"/>
      <c r="E42" s="116"/>
      <c r="F42" s="21"/>
      <c r="G42" s="178"/>
      <c r="H42" s="22"/>
      <c r="I42" s="20"/>
      <c r="J42" s="139"/>
      <c r="K42" s="204"/>
      <c r="L42" s="179"/>
    </row>
    <row r="43" spans="1:12" ht="29.15" customHeight="1" thickBot="1" x14ac:dyDescent="0.4">
      <c r="A43" s="180"/>
      <c r="B43" s="181"/>
      <c r="C43" s="167"/>
      <c r="D43" s="182"/>
      <c r="E43" s="182"/>
      <c r="F43" s="183"/>
      <c r="G43" s="184"/>
      <c r="H43" s="185"/>
      <c r="I43" s="186"/>
      <c r="J43" s="187"/>
      <c r="K43" s="119"/>
      <c r="L43" s="189"/>
    </row>
    <row r="44" spans="1:12" ht="29.15" customHeight="1" x14ac:dyDescent="0.35">
      <c r="A44" s="165"/>
      <c r="B44" s="166"/>
      <c r="C44" s="167"/>
      <c r="D44" s="168"/>
      <c r="E44" s="168"/>
      <c r="F44" s="169"/>
      <c r="G44" s="170"/>
      <c r="H44" s="171"/>
      <c r="I44" s="172"/>
      <c r="J44" s="173"/>
      <c r="K44" s="174"/>
      <c r="L44" s="175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x14ac:dyDescent="0.35">
      <c r="A47" s="176"/>
      <c r="B47" s="177"/>
      <c r="C47" s="167"/>
      <c r="D47" s="116"/>
      <c r="E47" s="116"/>
      <c r="F47" s="21"/>
      <c r="G47" s="178"/>
      <c r="H47" s="22"/>
      <c r="I47" s="20"/>
      <c r="J47" s="139"/>
      <c r="K47" s="119"/>
      <c r="L47" s="179"/>
    </row>
    <row r="48" spans="1:12" ht="29.15" customHeight="1" x14ac:dyDescent="0.35">
      <c r="A48" s="176"/>
      <c r="B48" s="177"/>
      <c r="C48" s="167"/>
      <c r="D48" s="116"/>
      <c r="E48" s="116"/>
      <c r="F48" s="21"/>
      <c r="G48" s="178"/>
      <c r="H48" s="22"/>
      <c r="I48" s="20"/>
      <c r="J48" s="139"/>
      <c r="K48" s="24"/>
      <c r="L48" s="179"/>
    </row>
    <row r="49" spans="1:12" ht="29.15" customHeight="1" thickBot="1" x14ac:dyDescent="0.4">
      <c r="A49" s="180"/>
      <c r="B49" s="181"/>
      <c r="C49" s="167"/>
      <c r="D49" s="182"/>
      <c r="E49" s="182"/>
      <c r="F49" s="183"/>
      <c r="G49" s="184"/>
      <c r="H49" s="185"/>
      <c r="I49" s="186"/>
      <c r="J49" s="187"/>
      <c r="K49" s="188"/>
      <c r="L49" s="189"/>
    </row>
    <row r="50" spans="1:12" ht="29.15" customHeight="1" x14ac:dyDescent="0.35">
      <c r="A50" s="165"/>
      <c r="B50" s="166"/>
      <c r="C50" s="167"/>
      <c r="D50" s="168"/>
      <c r="E50" s="168"/>
      <c r="F50" s="169"/>
      <c r="G50" s="170"/>
      <c r="H50" s="171"/>
      <c r="I50" s="172"/>
      <c r="J50" s="173"/>
      <c r="K50" s="174"/>
      <c r="L50" s="175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67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x14ac:dyDescent="0.35">
      <c r="A53" s="176"/>
      <c r="B53" s="177"/>
      <c r="C53" s="167"/>
      <c r="D53" s="116"/>
      <c r="E53" s="116"/>
      <c r="F53" s="21"/>
      <c r="G53" s="178"/>
      <c r="H53" s="22"/>
      <c r="I53" s="20"/>
      <c r="J53" s="139"/>
      <c r="K53" s="119"/>
      <c r="L53" s="179"/>
    </row>
    <row r="54" spans="1:12" ht="29.15" customHeight="1" x14ac:dyDescent="0.35">
      <c r="A54" s="176"/>
      <c r="B54" s="177"/>
      <c r="C54" s="153"/>
      <c r="D54" s="116"/>
      <c r="E54" s="116"/>
      <c r="F54" s="21"/>
      <c r="G54" s="178"/>
      <c r="H54" s="22"/>
      <c r="I54" s="20"/>
      <c r="J54" s="139"/>
      <c r="K54" s="119"/>
      <c r="L54" s="179"/>
    </row>
    <row r="55" spans="1:12" ht="29.15" customHeight="1" thickBot="1" x14ac:dyDescent="0.4">
      <c r="A55" s="180"/>
      <c r="B55" s="181"/>
      <c r="C55" s="190"/>
      <c r="D55" s="182"/>
      <c r="E55" s="182"/>
      <c r="F55" s="183"/>
      <c r="G55" s="184"/>
      <c r="H55" s="185"/>
      <c r="I55" s="186"/>
      <c r="J55" s="187"/>
      <c r="K55" s="188"/>
      <c r="L55" s="189"/>
    </row>
    <row r="56" spans="1:12" ht="29.15" customHeight="1" x14ac:dyDescent="0.35">
      <c r="A56" s="165"/>
      <c r="B56" s="166"/>
      <c r="C56" s="191"/>
      <c r="D56" s="168"/>
      <c r="E56" s="168"/>
      <c r="F56" s="169"/>
      <c r="G56" s="170"/>
      <c r="H56" s="171"/>
      <c r="I56" s="172"/>
      <c r="J56" s="173"/>
      <c r="K56" s="174"/>
      <c r="L56" s="175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x14ac:dyDescent="0.35">
      <c r="A59" s="176"/>
      <c r="B59" s="177"/>
      <c r="C59" s="153"/>
      <c r="D59" s="116"/>
      <c r="E59" s="116"/>
      <c r="F59" s="21"/>
      <c r="G59" s="178"/>
      <c r="H59" s="22"/>
      <c r="I59" s="20"/>
      <c r="J59" s="139"/>
      <c r="K59" s="119"/>
      <c r="L59" s="179"/>
    </row>
    <row r="60" spans="1:12" ht="29.15" customHeight="1" x14ac:dyDescent="0.35">
      <c r="A60" s="176"/>
      <c r="B60" s="177"/>
      <c r="C60" s="153"/>
      <c r="D60" s="116"/>
      <c r="E60" s="116"/>
      <c r="F60" s="21"/>
      <c r="G60" s="178"/>
      <c r="H60" s="22"/>
      <c r="I60" s="20"/>
      <c r="J60" s="139"/>
      <c r="K60" s="119"/>
      <c r="L60" s="179"/>
    </row>
    <row r="61" spans="1:12" ht="29.15" customHeight="1" thickBot="1" x14ac:dyDescent="0.4">
      <c r="A61" s="180"/>
      <c r="B61" s="181"/>
      <c r="C61" s="190"/>
      <c r="D61" s="182"/>
      <c r="E61" s="182"/>
      <c r="F61" s="183"/>
      <c r="G61" s="184"/>
      <c r="H61" s="185"/>
      <c r="I61" s="186"/>
      <c r="J61" s="187"/>
      <c r="K61" s="188"/>
      <c r="L61" s="189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4.9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4.9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9.15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9.15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9.15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53"/>
      <c r="D78" s="124"/>
      <c r="E78" s="124"/>
      <c r="F78" s="38"/>
      <c r="G78" s="192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53"/>
      <c r="D79" s="124"/>
      <c r="E79" s="124"/>
      <c r="F79" s="38"/>
      <c r="G79" s="192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192"/>
      <c r="E81" s="192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192"/>
      <c r="E82" s="192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x14ac:dyDescent="0.35">
      <c r="A86" s="125"/>
      <c r="B86" s="177"/>
      <c r="C86" s="123"/>
      <c r="D86" s="38"/>
      <c r="E86" s="38"/>
      <c r="F86" s="38"/>
      <c r="G86" s="38"/>
      <c r="H86" s="38"/>
      <c r="I86" s="24"/>
      <c r="J86" s="139"/>
      <c r="K86" s="24"/>
      <c r="L86" s="24"/>
    </row>
    <row r="87" spans="1:12" x14ac:dyDescent="0.35">
      <c r="A87" s="125"/>
      <c r="B87" s="177"/>
      <c r="C87" s="123"/>
      <c r="D87" s="38"/>
      <c r="E87" s="38"/>
      <c r="F87" s="38"/>
      <c r="G87" s="38"/>
      <c r="H87" s="38"/>
      <c r="I87" s="24"/>
      <c r="J87" s="139"/>
      <c r="K87" s="24"/>
      <c r="L87" s="24"/>
    </row>
    <row r="88" spans="1:12" x14ac:dyDescent="0.8"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  <row r="89" spans="1:12" x14ac:dyDescent="0.8">
      <c r="B89" s="177"/>
      <c r="C89" s="123"/>
      <c r="D89" s="38" t="str">
        <f>IF(ISERROR(VLOOKUP(C89,[1]!tesserati[#Data],2,FALSE)),"",VLOOKUP(C89,[1]!tesserati[#Data],2,FALSE))</f>
        <v/>
      </c>
      <c r="E89" s="38" t="str">
        <f>IF(ISERROR(VLOOKUP(C89,[1]!tesserati[#Data],3,FALSE)),"",VLOOKUP(C89,[1]!tesserati[#Data],3,FALSE))</f>
        <v/>
      </c>
      <c r="F89" s="38" t="str">
        <f>IF(ISERROR(VLOOKUP(C89,[1]!tesserati[#Data],6,FALSE)),"",VLOOKUP(C89,[1]!tesserati[#Data],6,FALSE))</f>
        <v/>
      </c>
      <c r="G89" s="38" t="str">
        <f>IF(ISERROR(VLOOKUP(C89,[1]!tesserati[#Data],4,FALSE)),"",VLOOKUP(C89,[1]!tesserati[#Data],4,FALSE))</f>
        <v/>
      </c>
      <c r="H89" s="38" t="str">
        <f>IF(ISERROR(VLOOKUP(C89,[1]!tesserati[#Data],8,FALSE)),"",VLOOKUP(C89,[1]!tesserati[#Data],8,FALSE))</f>
        <v/>
      </c>
      <c r="I89" s="24"/>
      <c r="J89" s="139"/>
      <c r="K89" s="24"/>
      <c r="L89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G1:G1048576">
    <cfRule type="containsText" dxfId="27" priority="3" operator="containsText" text="bovolone">
      <formula>NOT(ISERROR(SEARCH("bovolone",G1)))</formula>
    </cfRule>
  </conditionalFormatting>
  <conditionalFormatting sqref="J9:J10 J15:J89">
    <cfRule type="duplicateValues" dxfId="26" priority="4" stopIfTrue="1"/>
  </conditionalFormatting>
  <conditionalFormatting sqref="J8 J11:J14">
    <cfRule type="duplicateValues" dxfId="25" priority="7" stopIfTrue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9"/>
  <sheetViews>
    <sheetView zoomScale="84" zoomScaleNormal="84" workbookViewId="0">
      <selection activeCell="A15" sqref="A15:M85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60</v>
      </c>
      <c r="D4" s="319"/>
      <c r="E4" s="322" t="s">
        <v>799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x14ac:dyDescent="0.35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76">
        <v>1</v>
      </c>
      <c r="B8" s="177">
        <v>4</v>
      </c>
      <c r="C8" s="167">
        <v>3604528</v>
      </c>
      <c r="D8" s="116" t="s">
        <v>307</v>
      </c>
      <c r="E8" s="116" t="s">
        <v>157</v>
      </c>
      <c r="F8" s="21">
        <v>2001</v>
      </c>
      <c r="G8" s="178" t="s">
        <v>45</v>
      </c>
      <c r="H8" s="22" t="s">
        <v>60</v>
      </c>
      <c r="I8" s="20"/>
      <c r="J8" s="139">
        <v>1</v>
      </c>
      <c r="K8" s="119" t="s">
        <v>800</v>
      </c>
      <c r="L8" s="179">
        <v>1</v>
      </c>
    </row>
    <row r="9" spans="1:12" ht="29.15" customHeight="1" x14ac:dyDescent="0.35">
      <c r="A9" s="176">
        <v>2</v>
      </c>
      <c r="B9" s="177">
        <v>4</v>
      </c>
      <c r="C9" s="167">
        <v>3605286</v>
      </c>
      <c r="D9" s="116" t="s">
        <v>58</v>
      </c>
      <c r="E9" s="116" t="s">
        <v>59</v>
      </c>
      <c r="F9" s="21">
        <v>2001</v>
      </c>
      <c r="G9" s="178" t="s">
        <v>42</v>
      </c>
      <c r="H9" s="22" t="s">
        <v>60</v>
      </c>
      <c r="I9" s="20"/>
      <c r="J9" s="139">
        <v>1</v>
      </c>
      <c r="K9" s="119" t="s">
        <v>801</v>
      </c>
      <c r="L9" s="179">
        <v>2</v>
      </c>
    </row>
    <row r="10" spans="1:12" ht="29.15" customHeight="1" x14ac:dyDescent="0.35">
      <c r="A10" s="176">
        <v>2</v>
      </c>
      <c r="B10" s="177">
        <v>3</v>
      </c>
      <c r="C10" s="167">
        <v>3605133</v>
      </c>
      <c r="D10" s="116" t="s">
        <v>597</v>
      </c>
      <c r="E10" s="116" t="s">
        <v>156</v>
      </c>
      <c r="F10" s="21">
        <v>2001</v>
      </c>
      <c r="G10" s="178" t="s">
        <v>52</v>
      </c>
      <c r="H10" s="22" t="s">
        <v>60</v>
      </c>
      <c r="I10" s="20"/>
      <c r="J10" s="139">
        <v>2</v>
      </c>
      <c r="K10" s="119" t="s">
        <v>802</v>
      </c>
      <c r="L10" s="179">
        <v>3</v>
      </c>
    </row>
    <row r="11" spans="1:12" ht="29.15" customHeight="1" thickBot="1" x14ac:dyDescent="0.4">
      <c r="A11" s="180">
        <v>1</v>
      </c>
      <c r="B11" s="181">
        <v>2</v>
      </c>
      <c r="C11" s="167">
        <v>3604962</v>
      </c>
      <c r="D11" s="182" t="s">
        <v>240</v>
      </c>
      <c r="E11" s="182" t="s">
        <v>241</v>
      </c>
      <c r="F11" s="183">
        <v>2001</v>
      </c>
      <c r="G11" s="184" t="s">
        <v>69</v>
      </c>
      <c r="H11" s="185" t="s">
        <v>60</v>
      </c>
      <c r="I11" s="186"/>
      <c r="J11" s="187">
        <v>2</v>
      </c>
      <c r="K11" s="188" t="s">
        <v>803</v>
      </c>
      <c r="L11" s="179">
        <v>4</v>
      </c>
    </row>
    <row r="12" spans="1:12" ht="29.15" customHeight="1" thickBot="1" x14ac:dyDescent="0.4">
      <c r="A12" s="165">
        <v>1</v>
      </c>
      <c r="B12" s="166">
        <v>6</v>
      </c>
      <c r="C12" s="167">
        <v>3603966</v>
      </c>
      <c r="D12" s="168" t="s">
        <v>520</v>
      </c>
      <c r="E12" s="168" t="s">
        <v>201</v>
      </c>
      <c r="F12" s="169">
        <v>2001</v>
      </c>
      <c r="G12" s="170" t="s">
        <v>141</v>
      </c>
      <c r="H12" s="171" t="s">
        <v>60</v>
      </c>
      <c r="I12" s="172"/>
      <c r="J12" s="173">
        <v>3</v>
      </c>
      <c r="K12" s="174" t="s">
        <v>804</v>
      </c>
      <c r="L12" s="179">
        <v>5</v>
      </c>
    </row>
    <row r="13" spans="1:12" ht="29.15" customHeight="1" x14ac:dyDescent="0.35">
      <c r="A13" s="165">
        <v>2</v>
      </c>
      <c r="B13" s="166">
        <v>2</v>
      </c>
      <c r="C13" s="167">
        <v>3605129</v>
      </c>
      <c r="D13" s="168" t="s">
        <v>578</v>
      </c>
      <c r="E13" s="168" t="s">
        <v>197</v>
      </c>
      <c r="F13" s="169">
        <v>2001</v>
      </c>
      <c r="G13" s="170" t="s">
        <v>52</v>
      </c>
      <c r="H13" s="171" t="s">
        <v>60</v>
      </c>
      <c r="I13" s="172"/>
      <c r="J13" s="173">
        <v>3</v>
      </c>
      <c r="K13" s="174" t="s">
        <v>805</v>
      </c>
      <c r="L13" s="179">
        <v>6</v>
      </c>
    </row>
    <row r="14" spans="1:12" ht="29.15" customHeight="1" x14ac:dyDescent="0.35">
      <c r="A14" s="176">
        <v>1</v>
      </c>
      <c r="B14" s="177">
        <v>5</v>
      </c>
      <c r="C14" s="167">
        <v>3603487</v>
      </c>
      <c r="D14" s="116" t="s">
        <v>362</v>
      </c>
      <c r="E14" s="116" t="s">
        <v>96</v>
      </c>
      <c r="F14" s="21">
        <v>2001</v>
      </c>
      <c r="G14" s="178" t="s">
        <v>89</v>
      </c>
      <c r="H14" s="22" t="s">
        <v>60</v>
      </c>
      <c r="I14" s="20"/>
      <c r="J14" s="139">
        <v>4</v>
      </c>
      <c r="K14" s="119" t="s">
        <v>806</v>
      </c>
      <c r="L14" s="179">
        <v>7</v>
      </c>
    </row>
    <row r="15" spans="1:12" ht="29.15" customHeight="1" x14ac:dyDescent="0.35">
      <c r="A15" s="176"/>
      <c r="B15" s="177"/>
      <c r="C15" s="167"/>
      <c r="D15" s="116"/>
      <c r="E15" s="116"/>
      <c r="F15" s="21"/>
      <c r="G15" s="178"/>
      <c r="H15" s="22"/>
      <c r="I15" s="20"/>
      <c r="J15" s="139"/>
      <c r="K15" s="119"/>
      <c r="L15" s="179"/>
    </row>
    <row r="16" spans="1:12" ht="29.15" customHeight="1" x14ac:dyDescent="0.35">
      <c r="A16" s="176"/>
      <c r="B16" s="177"/>
      <c r="C16" s="167"/>
      <c r="D16" s="116"/>
      <c r="E16" s="116"/>
      <c r="F16" s="21"/>
      <c r="G16" s="178"/>
      <c r="H16" s="22"/>
      <c r="I16" s="20"/>
      <c r="J16" s="139"/>
      <c r="K16" s="119"/>
      <c r="L16" s="179"/>
    </row>
    <row r="17" spans="1:12" ht="29.15" customHeight="1" x14ac:dyDescent="0.35">
      <c r="A17" s="176"/>
      <c r="B17" s="177"/>
      <c r="C17" s="167"/>
      <c r="D17" s="116"/>
      <c r="E17" s="116"/>
      <c r="F17" s="21"/>
      <c r="G17" s="178"/>
      <c r="H17" s="22"/>
      <c r="I17" s="20"/>
      <c r="J17" s="139"/>
      <c r="K17" s="119"/>
      <c r="L17" s="179"/>
    </row>
    <row r="18" spans="1:12" ht="29.15" customHeight="1" x14ac:dyDescent="0.35">
      <c r="A18" s="176"/>
      <c r="B18" s="177"/>
      <c r="C18" s="167"/>
      <c r="D18" s="116"/>
      <c r="E18" s="116"/>
      <c r="F18" s="21"/>
      <c r="G18" s="178"/>
      <c r="H18" s="22"/>
      <c r="I18" s="20"/>
      <c r="J18" s="139"/>
      <c r="K18" s="119"/>
      <c r="L18" s="179"/>
    </row>
    <row r="19" spans="1:12" ht="29.15" customHeight="1" thickBot="1" x14ac:dyDescent="0.4">
      <c r="A19" s="180"/>
      <c r="B19" s="181"/>
      <c r="C19" s="167"/>
      <c r="D19" s="182"/>
      <c r="E19" s="182"/>
      <c r="F19" s="183"/>
      <c r="G19" s="184"/>
      <c r="H19" s="185"/>
      <c r="I19" s="186"/>
      <c r="J19" s="187"/>
      <c r="K19" s="188"/>
      <c r="L19" s="189"/>
    </row>
    <row r="20" spans="1:12" ht="29.15" customHeight="1" x14ac:dyDescent="0.35">
      <c r="A20" s="165"/>
      <c r="B20" s="166"/>
      <c r="C20" s="167"/>
      <c r="D20" s="168"/>
      <c r="E20" s="168"/>
      <c r="F20" s="169"/>
      <c r="G20" s="170"/>
      <c r="H20" s="171"/>
      <c r="I20" s="172"/>
      <c r="J20" s="173"/>
      <c r="K20" s="174"/>
      <c r="L20" s="175"/>
    </row>
    <row r="21" spans="1:12" ht="29.15" customHeight="1" x14ac:dyDescent="0.35">
      <c r="A21" s="176"/>
      <c r="B21" s="177"/>
      <c r="C21" s="167"/>
      <c r="D21" s="116"/>
      <c r="E21" s="116"/>
      <c r="F21" s="21"/>
      <c r="G21" s="178"/>
      <c r="H21" s="22"/>
      <c r="I21" s="20"/>
      <c r="J21" s="139"/>
      <c r="K21" s="119"/>
      <c r="L21" s="179"/>
    </row>
    <row r="22" spans="1:12" ht="29.15" customHeight="1" x14ac:dyDescent="0.35">
      <c r="A22" s="176"/>
      <c r="B22" s="177"/>
      <c r="C22" s="167"/>
      <c r="D22" s="116"/>
      <c r="E22" s="116"/>
      <c r="F22" s="21"/>
      <c r="G22" s="178"/>
      <c r="H22" s="22"/>
      <c r="I22" s="20"/>
      <c r="J22" s="139"/>
      <c r="K22" s="119"/>
      <c r="L22" s="179"/>
    </row>
    <row r="23" spans="1:12" ht="29.15" customHeight="1" x14ac:dyDescent="0.35">
      <c r="A23" s="176"/>
      <c r="B23" s="177"/>
      <c r="C23" s="167"/>
      <c r="D23" s="116"/>
      <c r="E23" s="116"/>
      <c r="F23" s="21"/>
      <c r="G23" s="178"/>
      <c r="H23" s="22"/>
      <c r="I23" s="20"/>
      <c r="J23" s="139"/>
      <c r="K23" s="119"/>
      <c r="L23" s="179"/>
    </row>
    <row r="24" spans="1:12" ht="29.15" customHeight="1" x14ac:dyDescent="0.35">
      <c r="A24" s="176"/>
      <c r="B24" s="177"/>
      <c r="C24" s="167"/>
      <c r="D24" s="116"/>
      <c r="E24" s="116"/>
      <c r="F24" s="21"/>
      <c r="G24" s="178"/>
      <c r="H24" s="22"/>
      <c r="I24" s="20"/>
      <c r="J24" s="139"/>
      <c r="K24" s="119"/>
      <c r="L24" s="179"/>
    </row>
    <row r="25" spans="1:12" ht="29.15" customHeight="1" thickBot="1" x14ac:dyDescent="0.4">
      <c r="A25" s="180"/>
      <c r="B25" s="181"/>
      <c r="C25" s="167"/>
      <c r="D25" s="182"/>
      <c r="E25" s="182"/>
      <c r="F25" s="183"/>
      <c r="G25" s="184"/>
      <c r="H25" s="185"/>
      <c r="I25" s="186"/>
      <c r="J25" s="187"/>
      <c r="K25" s="188"/>
      <c r="L25" s="189"/>
    </row>
    <row r="26" spans="1:12" ht="29.15" customHeight="1" x14ac:dyDescent="0.35">
      <c r="A26" s="165"/>
      <c r="B26" s="166"/>
      <c r="C26" s="167"/>
      <c r="D26" s="168"/>
      <c r="E26" s="168"/>
      <c r="F26" s="169"/>
      <c r="G26" s="170"/>
      <c r="H26" s="171"/>
      <c r="I26" s="172"/>
      <c r="J26" s="173"/>
      <c r="K26" s="174"/>
      <c r="L26" s="175"/>
    </row>
    <row r="27" spans="1:12" ht="29.15" customHeight="1" x14ac:dyDescent="0.35">
      <c r="A27" s="176"/>
      <c r="B27" s="177"/>
      <c r="C27" s="167"/>
      <c r="D27" s="116"/>
      <c r="E27" s="116"/>
      <c r="F27" s="21"/>
      <c r="G27" s="178"/>
      <c r="H27" s="22"/>
      <c r="I27" s="20"/>
      <c r="J27" s="139"/>
      <c r="K27" s="119"/>
      <c r="L27" s="179"/>
    </row>
    <row r="28" spans="1:12" ht="29.15" customHeight="1" x14ac:dyDescent="0.35">
      <c r="A28" s="176"/>
      <c r="B28" s="177"/>
      <c r="C28" s="167"/>
      <c r="D28" s="116"/>
      <c r="E28" s="116"/>
      <c r="F28" s="21"/>
      <c r="G28" s="178"/>
      <c r="H28" s="22"/>
      <c r="I28" s="20"/>
      <c r="J28" s="139"/>
      <c r="K28" s="119"/>
      <c r="L28" s="179"/>
    </row>
    <row r="29" spans="1:12" ht="29.15" customHeight="1" x14ac:dyDescent="0.35">
      <c r="A29" s="176"/>
      <c r="B29" s="177"/>
      <c r="C29" s="167"/>
      <c r="D29" s="116"/>
      <c r="E29" s="116"/>
      <c r="F29" s="21"/>
      <c r="G29" s="178"/>
      <c r="H29" s="22"/>
      <c r="I29" s="20"/>
      <c r="J29" s="139"/>
      <c r="K29" s="119"/>
      <c r="L29" s="179"/>
    </row>
    <row r="30" spans="1:12" ht="29.15" customHeight="1" x14ac:dyDescent="0.35">
      <c r="A30" s="176"/>
      <c r="B30" s="177"/>
      <c r="C30" s="167"/>
      <c r="D30" s="116"/>
      <c r="E30" s="116"/>
      <c r="F30" s="21"/>
      <c r="G30" s="178"/>
      <c r="H30" s="22"/>
      <c r="I30" s="20"/>
      <c r="J30" s="139"/>
      <c r="K30" s="119"/>
      <c r="L30" s="179"/>
    </row>
    <row r="31" spans="1:12" ht="29.15" customHeight="1" thickBot="1" x14ac:dyDescent="0.4">
      <c r="A31" s="180"/>
      <c r="B31" s="181"/>
      <c r="C31" s="167"/>
      <c r="D31" s="182"/>
      <c r="E31" s="182"/>
      <c r="F31" s="183"/>
      <c r="G31" s="184"/>
      <c r="H31" s="185"/>
      <c r="I31" s="186"/>
      <c r="J31" s="187"/>
      <c r="K31" s="188"/>
      <c r="L31" s="189"/>
    </row>
    <row r="32" spans="1:12" ht="29.15" customHeight="1" x14ac:dyDescent="0.35">
      <c r="A32" s="165"/>
      <c r="B32" s="166"/>
      <c r="C32" s="167"/>
      <c r="D32" s="168"/>
      <c r="E32" s="168"/>
      <c r="F32" s="169"/>
      <c r="G32" s="170"/>
      <c r="H32" s="171"/>
      <c r="I32" s="172"/>
      <c r="J32" s="173"/>
      <c r="K32" s="174"/>
      <c r="L32" s="175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x14ac:dyDescent="0.35">
      <c r="A35" s="176"/>
      <c r="B35" s="177"/>
      <c r="C35" s="167"/>
      <c r="D35" s="116"/>
      <c r="E35" s="116"/>
      <c r="F35" s="21"/>
      <c r="G35" s="178"/>
      <c r="H35" s="22"/>
      <c r="I35" s="20"/>
      <c r="J35" s="139"/>
      <c r="K35" s="119"/>
      <c r="L35" s="179"/>
    </row>
    <row r="36" spans="1:12" ht="29.15" customHeight="1" x14ac:dyDescent="0.35">
      <c r="A36" s="176"/>
      <c r="B36" s="177"/>
      <c r="C36" s="167"/>
      <c r="D36" s="116"/>
      <c r="E36" s="116"/>
      <c r="F36" s="21"/>
      <c r="G36" s="178"/>
      <c r="H36" s="22"/>
      <c r="I36" s="20"/>
      <c r="J36" s="139"/>
      <c r="K36" s="119"/>
      <c r="L36" s="179"/>
    </row>
    <row r="37" spans="1:12" ht="29.15" customHeight="1" thickBot="1" x14ac:dyDescent="0.4">
      <c r="A37" s="180"/>
      <c r="B37" s="181"/>
      <c r="C37" s="167"/>
      <c r="D37" s="182"/>
      <c r="E37" s="182"/>
      <c r="F37" s="183"/>
      <c r="G37" s="184"/>
      <c r="H37" s="185"/>
      <c r="I37" s="186"/>
      <c r="J37" s="187"/>
      <c r="K37" s="188"/>
      <c r="L37" s="189"/>
    </row>
    <row r="38" spans="1:12" ht="29.15" customHeight="1" x14ac:dyDescent="0.35">
      <c r="A38" s="165"/>
      <c r="B38" s="166"/>
      <c r="C38" s="167"/>
      <c r="D38" s="168"/>
      <c r="E38" s="168"/>
      <c r="F38" s="169"/>
      <c r="G38" s="170"/>
      <c r="H38" s="171"/>
      <c r="I38" s="172"/>
      <c r="J38" s="173"/>
      <c r="K38" s="174"/>
      <c r="L38" s="175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x14ac:dyDescent="0.35">
      <c r="A41" s="176"/>
      <c r="B41" s="177"/>
      <c r="C41" s="167"/>
      <c r="D41" s="116"/>
      <c r="E41" s="116"/>
      <c r="F41" s="21"/>
      <c r="G41" s="178"/>
      <c r="H41" s="22"/>
      <c r="I41" s="20"/>
      <c r="J41" s="139"/>
      <c r="K41" s="119"/>
      <c r="L41" s="179"/>
    </row>
    <row r="42" spans="1:12" ht="29.15" customHeight="1" x14ac:dyDescent="0.35">
      <c r="A42" s="176"/>
      <c r="B42" s="177"/>
      <c r="C42" s="167"/>
      <c r="D42" s="116"/>
      <c r="E42" s="116"/>
      <c r="F42" s="21"/>
      <c r="G42" s="178"/>
      <c r="H42" s="22"/>
      <c r="I42" s="20"/>
      <c r="J42" s="139"/>
      <c r="K42" s="119"/>
      <c r="L42" s="179"/>
    </row>
    <row r="43" spans="1:12" ht="29.15" customHeight="1" thickBot="1" x14ac:dyDescent="0.4">
      <c r="A43" s="180"/>
      <c r="B43" s="181"/>
      <c r="C43" s="167"/>
      <c r="D43" s="182"/>
      <c r="E43" s="182"/>
      <c r="F43" s="183"/>
      <c r="G43" s="184"/>
      <c r="H43" s="185"/>
      <c r="I43" s="186"/>
      <c r="J43" s="187"/>
      <c r="K43" s="188"/>
      <c r="L43" s="189"/>
    </row>
    <row r="44" spans="1:12" ht="29.15" customHeight="1" x14ac:dyDescent="0.35">
      <c r="A44" s="165"/>
      <c r="B44" s="166"/>
      <c r="C44" s="167"/>
      <c r="D44" s="168"/>
      <c r="E44" s="168"/>
      <c r="F44" s="169"/>
      <c r="G44" s="170"/>
      <c r="H44" s="171"/>
      <c r="I44" s="172"/>
      <c r="J44" s="173"/>
      <c r="K44" s="174"/>
      <c r="L44" s="175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x14ac:dyDescent="0.35">
      <c r="A47" s="176"/>
      <c r="B47" s="177"/>
      <c r="C47" s="167"/>
      <c r="D47" s="116"/>
      <c r="E47" s="116"/>
      <c r="F47" s="21"/>
      <c r="G47" s="178"/>
      <c r="H47" s="22"/>
      <c r="I47" s="20"/>
      <c r="J47" s="139"/>
      <c r="K47" s="119"/>
      <c r="L47" s="179"/>
    </row>
    <row r="48" spans="1:12" ht="29.15" customHeight="1" x14ac:dyDescent="0.35">
      <c r="A48" s="176"/>
      <c r="B48" s="177"/>
      <c r="C48" s="167"/>
      <c r="D48" s="116"/>
      <c r="E48" s="116"/>
      <c r="F48" s="21"/>
      <c r="G48" s="178"/>
      <c r="H48" s="22"/>
      <c r="I48" s="20"/>
      <c r="J48" s="139"/>
      <c r="K48" s="119"/>
      <c r="L48" s="179"/>
    </row>
    <row r="49" spans="1:12" ht="29.15" customHeight="1" thickBot="1" x14ac:dyDescent="0.4">
      <c r="A49" s="180"/>
      <c r="B49" s="181"/>
      <c r="C49" s="167"/>
      <c r="D49" s="182"/>
      <c r="E49" s="182"/>
      <c r="F49" s="183"/>
      <c r="G49" s="184"/>
      <c r="H49" s="185"/>
      <c r="I49" s="186"/>
      <c r="J49" s="187"/>
      <c r="K49" s="188"/>
      <c r="L49" s="189"/>
    </row>
    <row r="50" spans="1:12" ht="29.15" customHeight="1" x14ac:dyDescent="0.35">
      <c r="A50" s="165"/>
      <c r="B50" s="166"/>
      <c r="C50" s="167"/>
      <c r="D50" s="168"/>
      <c r="E50" s="168"/>
      <c r="F50" s="169"/>
      <c r="G50" s="170"/>
      <c r="H50" s="171"/>
      <c r="I50" s="172"/>
      <c r="J50" s="173"/>
      <c r="K50" s="174"/>
      <c r="L50" s="175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67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x14ac:dyDescent="0.35">
      <c r="A53" s="176"/>
      <c r="B53" s="177"/>
      <c r="C53" s="167"/>
      <c r="D53" s="116"/>
      <c r="E53" s="116"/>
      <c r="F53" s="21"/>
      <c r="G53" s="178"/>
      <c r="H53" s="22"/>
      <c r="I53" s="20"/>
      <c r="J53" s="139"/>
      <c r="K53" s="119"/>
      <c r="L53" s="179"/>
    </row>
    <row r="54" spans="1:12" ht="29.15" customHeight="1" x14ac:dyDescent="0.35">
      <c r="A54" s="176"/>
      <c r="B54" s="177"/>
      <c r="C54" s="153"/>
      <c r="D54" s="116"/>
      <c r="E54" s="116"/>
      <c r="F54" s="21"/>
      <c r="G54" s="178"/>
      <c r="H54" s="22"/>
      <c r="I54" s="20"/>
      <c r="J54" s="139"/>
      <c r="K54" s="119"/>
      <c r="L54" s="179"/>
    </row>
    <row r="55" spans="1:12" ht="29.15" customHeight="1" thickBot="1" x14ac:dyDescent="0.4">
      <c r="A55" s="180"/>
      <c r="B55" s="181"/>
      <c r="C55" s="190"/>
      <c r="D55" s="182"/>
      <c r="E55" s="182"/>
      <c r="F55" s="183"/>
      <c r="G55" s="184"/>
      <c r="H55" s="185"/>
      <c r="I55" s="186"/>
      <c r="J55" s="187"/>
      <c r="K55" s="188"/>
      <c r="L55" s="189"/>
    </row>
    <row r="56" spans="1:12" ht="29.15" customHeight="1" x14ac:dyDescent="0.35">
      <c r="A56" s="165"/>
      <c r="B56" s="166"/>
      <c r="C56" s="191"/>
      <c r="D56" s="168"/>
      <c r="E56" s="168"/>
      <c r="F56" s="169"/>
      <c r="G56" s="170"/>
      <c r="H56" s="171"/>
      <c r="I56" s="172"/>
      <c r="J56" s="173"/>
      <c r="K56" s="174"/>
      <c r="L56" s="175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x14ac:dyDescent="0.35">
      <c r="A59" s="176"/>
      <c r="B59" s="177"/>
      <c r="C59" s="153"/>
      <c r="D59" s="116"/>
      <c r="E59" s="116"/>
      <c r="F59" s="21"/>
      <c r="G59" s="178"/>
      <c r="H59" s="22"/>
      <c r="I59" s="20"/>
      <c r="J59" s="139"/>
      <c r="K59" s="119"/>
      <c r="L59" s="179"/>
    </row>
    <row r="60" spans="1:12" ht="29.15" customHeight="1" x14ac:dyDescent="0.35">
      <c r="A60" s="176"/>
      <c r="B60" s="177"/>
      <c r="C60" s="153"/>
      <c r="D60" s="116"/>
      <c r="E60" s="116"/>
      <c r="F60" s="21"/>
      <c r="G60" s="178"/>
      <c r="H60" s="22"/>
      <c r="I60" s="20"/>
      <c r="J60" s="139"/>
      <c r="K60" s="119"/>
      <c r="L60" s="179"/>
    </row>
    <row r="61" spans="1:12" ht="29.15" customHeight="1" thickBot="1" x14ac:dyDescent="0.4">
      <c r="A61" s="180"/>
      <c r="B61" s="181"/>
      <c r="C61" s="190"/>
      <c r="D61" s="182"/>
      <c r="E61" s="182"/>
      <c r="F61" s="183"/>
      <c r="G61" s="184"/>
      <c r="H61" s="185"/>
      <c r="I61" s="186"/>
      <c r="J61" s="187"/>
      <c r="K61" s="188"/>
      <c r="L61" s="189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9.15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4.9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4.9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53"/>
      <c r="D78" s="124"/>
      <c r="E78" s="124"/>
      <c r="F78" s="38"/>
      <c r="G78" s="192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53"/>
      <c r="D79" s="124"/>
      <c r="E79" s="124"/>
      <c r="F79" s="38"/>
      <c r="G79" s="192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192"/>
      <c r="E81" s="192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192"/>
      <c r="E82" s="192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ht="29.15" customHeight="1" x14ac:dyDescent="0.35">
      <c r="A86" s="125"/>
      <c r="B86" s="177"/>
      <c r="C86" s="123"/>
      <c r="D86" s="38" t="str">
        <f>IF(ISERROR(VLOOKUP(C86,[1]!tesserati[#Data],2,FALSE)),"",VLOOKUP(C86,[1]!tesserati[#Data],2,FALSE))</f>
        <v/>
      </c>
      <c r="E86" s="38" t="str">
        <f>IF(ISERROR(VLOOKUP(C86,[1]!tesserati[#Data],3,FALSE)),"",VLOOKUP(C86,[1]!tesserati[#Data],3,FALSE))</f>
        <v/>
      </c>
      <c r="F86" s="38" t="str">
        <f>IF(ISERROR(VLOOKUP(C86,[1]!tesserati[#Data],6,FALSE)),"",VLOOKUP(C86,[1]!tesserati[#Data],6,FALSE))</f>
        <v/>
      </c>
      <c r="G86" s="38" t="str">
        <f>IF(ISERROR(VLOOKUP(C86,[1]!tesserati[#Data],4,FALSE)),"",VLOOKUP(C86,[1]!tesserati[#Data],4,FALSE))</f>
        <v/>
      </c>
      <c r="H86" s="38" t="str">
        <f>IF(ISERROR(VLOOKUP(C86,[1]!tesserati[#Data],8,FALSE)),"",VLOOKUP(C86,[1]!tesserati[#Data],8,FALSE))</f>
        <v/>
      </c>
      <c r="I86" s="24"/>
      <c r="J86" s="139"/>
      <c r="K86" s="24"/>
      <c r="L86" s="24"/>
    </row>
    <row r="87" spans="1:12" ht="29.15" customHeight="1" x14ac:dyDescent="0.35">
      <c r="A87" s="125"/>
      <c r="B87" s="177"/>
      <c r="C87" s="123"/>
      <c r="D87" s="38" t="str">
        <f>IF(ISERROR(VLOOKUP(C87,[1]!tesserati[#Data],2,FALSE)),"",VLOOKUP(C87,[1]!tesserati[#Data],2,FALSE))</f>
        <v/>
      </c>
      <c r="E87" s="38" t="str">
        <f>IF(ISERROR(VLOOKUP(C87,[1]!tesserati[#Data],3,FALSE)),"",VLOOKUP(C87,[1]!tesserati[#Data],3,FALSE))</f>
        <v/>
      </c>
      <c r="F87" s="38" t="str">
        <f>IF(ISERROR(VLOOKUP(C87,[1]!tesserati[#Data],6,FALSE)),"",VLOOKUP(C87,[1]!tesserati[#Data],6,FALSE))</f>
        <v/>
      </c>
      <c r="G87" s="38" t="str">
        <f>IF(ISERROR(VLOOKUP(C87,[1]!tesserati[#Data],4,FALSE)),"",VLOOKUP(C87,[1]!tesserati[#Data],4,FALSE))</f>
        <v/>
      </c>
      <c r="H87" s="38" t="str">
        <f>IF(ISERROR(VLOOKUP(C87,[1]!tesserati[#Data],8,FALSE)),"",VLOOKUP(C87,[1]!tesserati[#Data],8,FALSE))</f>
        <v/>
      </c>
      <c r="I87" s="24"/>
      <c r="J87" s="139"/>
      <c r="K87" s="24"/>
      <c r="L87" s="24"/>
    </row>
    <row r="88" spans="1:12" ht="29.15" customHeight="1" x14ac:dyDescent="0.8"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  <row r="89" spans="1:12" ht="29.15" customHeight="1" x14ac:dyDescent="0.8">
      <c r="B89" s="177"/>
      <c r="C89" s="123"/>
      <c r="D89" s="38" t="str">
        <f>IF(ISERROR(VLOOKUP(C89,[1]!tesserati[#Data],2,FALSE)),"",VLOOKUP(C89,[1]!tesserati[#Data],2,FALSE))</f>
        <v/>
      </c>
      <c r="E89" s="38" t="str">
        <f>IF(ISERROR(VLOOKUP(C89,[1]!tesserati[#Data],3,FALSE)),"",VLOOKUP(C89,[1]!tesserati[#Data],3,FALSE))</f>
        <v/>
      </c>
      <c r="F89" s="38" t="str">
        <f>IF(ISERROR(VLOOKUP(C89,[1]!tesserati[#Data],6,FALSE)),"",VLOOKUP(C89,[1]!tesserati[#Data],6,FALSE))</f>
        <v/>
      </c>
      <c r="G89" s="38" t="str">
        <f>IF(ISERROR(VLOOKUP(C89,[1]!tesserati[#Data],4,FALSE)),"",VLOOKUP(C89,[1]!tesserati[#Data],4,FALSE))</f>
        <v/>
      </c>
      <c r="H89" s="38" t="str">
        <f>IF(ISERROR(VLOOKUP(C89,[1]!tesserati[#Data],8,FALSE)),"",VLOOKUP(C89,[1]!tesserati[#Data],8,FALSE))</f>
        <v/>
      </c>
      <c r="I89" s="24"/>
      <c r="J89" s="139"/>
      <c r="K89" s="24"/>
      <c r="L89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J15:J89 J8:J12">
    <cfRule type="duplicateValues" dxfId="24" priority="4" stopIfTrue="1"/>
  </conditionalFormatting>
  <conditionalFormatting sqref="G15:G1048576 G1:G12">
    <cfRule type="containsText" dxfId="23" priority="3" operator="containsText" text="bovolone">
      <formula>NOT(ISERROR(SEARCH("bovolone",G1)))</formula>
    </cfRule>
  </conditionalFormatting>
  <conditionalFormatting sqref="J13:J14">
    <cfRule type="duplicateValues" dxfId="22" priority="2" stopIfTrue="1"/>
  </conditionalFormatting>
  <conditionalFormatting sqref="G13:G14">
    <cfRule type="containsText" dxfId="21" priority="1" operator="containsText" text="bovolone">
      <formula>NOT(ISERROR(SEARCH("bovolone",G13)))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89"/>
  <sheetViews>
    <sheetView topLeftCell="A11" zoomScale="84" zoomScaleNormal="84" workbookViewId="0">
      <selection activeCell="A27" sqref="A27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73</v>
      </c>
      <c r="D4" s="319"/>
      <c r="E4" s="322" t="s">
        <v>799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x14ac:dyDescent="0.35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thickBot="1" x14ac:dyDescent="0.4">
      <c r="A8" s="180">
        <v>1</v>
      </c>
      <c r="B8" s="181">
        <v>3</v>
      </c>
      <c r="C8" s="167">
        <v>3605058</v>
      </c>
      <c r="D8" s="182" t="s">
        <v>154</v>
      </c>
      <c r="E8" s="182" t="s">
        <v>155</v>
      </c>
      <c r="F8" s="183">
        <v>1998</v>
      </c>
      <c r="G8" s="184" t="s">
        <v>52</v>
      </c>
      <c r="H8" s="185" t="s">
        <v>73</v>
      </c>
      <c r="I8" s="186"/>
      <c r="J8" s="187">
        <v>1</v>
      </c>
      <c r="K8" s="188" t="s">
        <v>807</v>
      </c>
      <c r="L8" s="189">
        <v>1</v>
      </c>
    </row>
    <row r="9" spans="1:12" ht="29.15" customHeight="1" x14ac:dyDescent="0.35">
      <c r="A9" s="165">
        <v>1</v>
      </c>
      <c r="B9" s="166">
        <v>2</v>
      </c>
      <c r="C9" s="167">
        <v>3604192</v>
      </c>
      <c r="D9" s="168" t="s">
        <v>550</v>
      </c>
      <c r="E9" s="168" t="s">
        <v>123</v>
      </c>
      <c r="F9" s="169">
        <v>1995</v>
      </c>
      <c r="G9" s="170" t="s">
        <v>57</v>
      </c>
      <c r="H9" s="171" t="s">
        <v>73</v>
      </c>
      <c r="I9" s="172"/>
      <c r="J9" s="173">
        <v>2</v>
      </c>
      <c r="K9" s="174" t="s">
        <v>808</v>
      </c>
      <c r="L9" s="175">
        <v>2</v>
      </c>
    </row>
    <row r="10" spans="1:12" ht="29.15" customHeight="1" thickBot="1" x14ac:dyDescent="0.4">
      <c r="A10" s="176">
        <v>1</v>
      </c>
      <c r="B10" s="177">
        <v>5</v>
      </c>
      <c r="C10" s="167">
        <v>3604760</v>
      </c>
      <c r="D10" s="116" t="s">
        <v>273</v>
      </c>
      <c r="E10" s="116" t="s">
        <v>190</v>
      </c>
      <c r="F10" s="21">
        <v>1999</v>
      </c>
      <c r="G10" s="178" t="s">
        <v>85</v>
      </c>
      <c r="H10" s="22" t="s">
        <v>73</v>
      </c>
      <c r="I10" s="20"/>
      <c r="J10" s="139">
        <v>3</v>
      </c>
      <c r="K10" s="119" t="s">
        <v>809</v>
      </c>
      <c r="L10" s="189">
        <v>3</v>
      </c>
    </row>
    <row r="11" spans="1:12" ht="29.15" customHeight="1" x14ac:dyDescent="0.35">
      <c r="A11" s="176">
        <v>1</v>
      </c>
      <c r="B11" s="177">
        <v>4</v>
      </c>
      <c r="C11" s="167">
        <v>3605100</v>
      </c>
      <c r="D11" s="116" t="s">
        <v>418</v>
      </c>
      <c r="E11" s="116" t="s">
        <v>147</v>
      </c>
      <c r="F11" s="21">
        <v>1998</v>
      </c>
      <c r="G11" s="178" t="s">
        <v>52</v>
      </c>
      <c r="H11" s="22" t="s">
        <v>73</v>
      </c>
      <c r="I11" s="20"/>
      <c r="J11" s="139">
        <v>4</v>
      </c>
      <c r="K11" s="119" t="s">
        <v>810</v>
      </c>
      <c r="L11" s="175">
        <v>4</v>
      </c>
    </row>
    <row r="12" spans="1:12" ht="29.15" customHeight="1" thickBot="1" x14ac:dyDescent="0.4">
      <c r="A12" s="176">
        <v>1</v>
      </c>
      <c r="B12" s="177">
        <v>6</v>
      </c>
      <c r="C12" s="167">
        <v>3604186</v>
      </c>
      <c r="D12" s="116" t="s">
        <v>303</v>
      </c>
      <c r="E12" s="116" t="s">
        <v>68</v>
      </c>
      <c r="F12" s="21">
        <v>1991</v>
      </c>
      <c r="G12" s="178" t="s">
        <v>57</v>
      </c>
      <c r="H12" s="22" t="s">
        <v>73</v>
      </c>
      <c r="I12" s="20"/>
      <c r="J12" s="139">
        <v>5</v>
      </c>
      <c r="K12" s="119" t="s">
        <v>811</v>
      </c>
      <c r="L12" s="189">
        <v>5</v>
      </c>
    </row>
    <row r="13" spans="1:12" ht="29.15" customHeight="1" x14ac:dyDescent="0.35">
      <c r="A13" s="176">
        <v>1</v>
      </c>
      <c r="B13" s="177">
        <v>1</v>
      </c>
      <c r="C13" s="167">
        <v>3605144</v>
      </c>
      <c r="D13" s="116" t="s">
        <v>490</v>
      </c>
      <c r="E13" s="116" t="s">
        <v>82</v>
      </c>
      <c r="F13" s="21">
        <v>1994</v>
      </c>
      <c r="G13" s="178" t="s">
        <v>52</v>
      </c>
      <c r="H13" s="22" t="s">
        <v>73</v>
      </c>
      <c r="I13" s="20"/>
      <c r="J13" s="139">
        <v>6</v>
      </c>
      <c r="K13" s="119" t="s">
        <v>812</v>
      </c>
      <c r="L13" s="175">
        <v>6</v>
      </c>
    </row>
    <row r="14" spans="1:12" ht="29.15" customHeight="1" thickBot="1" x14ac:dyDescent="0.4">
      <c r="A14" s="180">
        <v>3</v>
      </c>
      <c r="B14" s="181">
        <v>5</v>
      </c>
      <c r="C14" s="167">
        <v>3603598</v>
      </c>
      <c r="D14" s="182" t="s">
        <v>531</v>
      </c>
      <c r="E14" s="182" t="s">
        <v>68</v>
      </c>
      <c r="F14" s="183">
        <v>1992</v>
      </c>
      <c r="G14" s="184" t="s">
        <v>125</v>
      </c>
      <c r="H14" s="185" t="s">
        <v>73</v>
      </c>
      <c r="I14" s="186"/>
      <c r="J14" s="187">
        <v>1</v>
      </c>
      <c r="K14" s="188" t="s">
        <v>813</v>
      </c>
      <c r="L14" s="189">
        <v>7</v>
      </c>
    </row>
    <row r="15" spans="1:12" ht="29.15" customHeight="1" x14ac:dyDescent="0.35">
      <c r="A15" s="165">
        <v>2</v>
      </c>
      <c r="B15" s="166">
        <v>3</v>
      </c>
      <c r="C15" s="167">
        <v>3605068</v>
      </c>
      <c r="D15" s="168" t="s">
        <v>288</v>
      </c>
      <c r="E15" s="168" t="s">
        <v>43</v>
      </c>
      <c r="F15" s="169">
        <v>1997</v>
      </c>
      <c r="G15" s="170" t="s">
        <v>52</v>
      </c>
      <c r="H15" s="171" t="s">
        <v>73</v>
      </c>
      <c r="I15" s="172"/>
      <c r="J15" s="173">
        <v>1</v>
      </c>
      <c r="K15" s="174" t="s">
        <v>814</v>
      </c>
      <c r="L15" s="175">
        <v>8</v>
      </c>
    </row>
    <row r="16" spans="1:12" ht="29.15" customHeight="1" thickBot="1" x14ac:dyDescent="0.4">
      <c r="A16" s="176">
        <v>2</v>
      </c>
      <c r="B16" s="177">
        <v>5</v>
      </c>
      <c r="C16" s="167">
        <v>3605344</v>
      </c>
      <c r="D16" s="116" t="s">
        <v>564</v>
      </c>
      <c r="E16" s="116" t="s">
        <v>201</v>
      </c>
      <c r="F16" s="21">
        <v>1999</v>
      </c>
      <c r="G16" s="178" t="s">
        <v>57</v>
      </c>
      <c r="H16" s="22" t="s">
        <v>73</v>
      </c>
      <c r="I16" s="20"/>
      <c r="J16" s="139">
        <v>2</v>
      </c>
      <c r="K16" s="119" t="s">
        <v>815</v>
      </c>
      <c r="L16" s="189">
        <v>9</v>
      </c>
    </row>
    <row r="17" spans="1:12" ht="29.15" customHeight="1" thickBot="1" x14ac:dyDescent="0.4">
      <c r="A17" s="176">
        <v>2</v>
      </c>
      <c r="B17" s="177">
        <v>4</v>
      </c>
      <c r="C17" s="167">
        <v>3605093</v>
      </c>
      <c r="D17" s="116" t="s">
        <v>344</v>
      </c>
      <c r="E17" s="116" t="s">
        <v>134</v>
      </c>
      <c r="F17" s="21">
        <v>1998</v>
      </c>
      <c r="G17" s="178" t="s">
        <v>52</v>
      </c>
      <c r="H17" s="22" t="s">
        <v>73</v>
      </c>
      <c r="I17" s="20"/>
      <c r="J17" s="139">
        <v>3</v>
      </c>
      <c r="K17" s="119" t="s">
        <v>816</v>
      </c>
      <c r="L17" s="175">
        <v>10</v>
      </c>
    </row>
    <row r="18" spans="1:12" ht="29.15" customHeight="1" x14ac:dyDescent="0.35">
      <c r="A18" s="176">
        <v>4</v>
      </c>
      <c r="B18" s="177">
        <v>5</v>
      </c>
      <c r="C18" s="167">
        <v>3603602</v>
      </c>
      <c r="D18" s="116" t="s">
        <v>551</v>
      </c>
      <c r="E18" s="116" t="s">
        <v>229</v>
      </c>
      <c r="F18" s="21">
        <v>1996</v>
      </c>
      <c r="G18" s="178" t="s">
        <v>125</v>
      </c>
      <c r="H18" s="22" t="s">
        <v>73</v>
      </c>
      <c r="I18" s="20"/>
      <c r="J18" s="139">
        <v>1</v>
      </c>
      <c r="K18" s="119" t="s">
        <v>817</v>
      </c>
      <c r="L18" s="175">
        <v>11</v>
      </c>
    </row>
    <row r="19" spans="1:12" ht="29.15" customHeight="1" thickBot="1" x14ac:dyDescent="0.4">
      <c r="A19" s="176">
        <v>2</v>
      </c>
      <c r="B19" s="177">
        <v>2</v>
      </c>
      <c r="C19" s="167">
        <v>3604466</v>
      </c>
      <c r="D19" s="116" t="s">
        <v>504</v>
      </c>
      <c r="E19" s="116" t="s">
        <v>97</v>
      </c>
      <c r="F19" s="21">
        <v>1995</v>
      </c>
      <c r="G19" s="178" t="s">
        <v>42</v>
      </c>
      <c r="H19" s="22" t="s">
        <v>73</v>
      </c>
      <c r="I19" s="20"/>
      <c r="J19" s="139">
        <v>4</v>
      </c>
      <c r="K19" s="119" t="s">
        <v>818</v>
      </c>
      <c r="L19" s="189">
        <v>12</v>
      </c>
    </row>
    <row r="20" spans="1:12" ht="29.15" customHeight="1" thickBot="1" x14ac:dyDescent="0.4">
      <c r="A20" s="180">
        <v>3</v>
      </c>
      <c r="B20" s="181">
        <v>2</v>
      </c>
      <c r="C20" s="167">
        <v>3603961</v>
      </c>
      <c r="D20" s="182" t="s">
        <v>439</v>
      </c>
      <c r="E20" s="182" t="s">
        <v>96</v>
      </c>
      <c r="F20" s="183">
        <v>1998</v>
      </c>
      <c r="G20" s="184" t="s">
        <v>141</v>
      </c>
      <c r="H20" s="185" t="s">
        <v>73</v>
      </c>
      <c r="I20" s="186"/>
      <c r="J20" s="187">
        <v>2</v>
      </c>
      <c r="K20" s="188" t="s">
        <v>819</v>
      </c>
      <c r="L20" s="189">
        <v>13</v>
      </c>
    </row>
    <row r="21" spans="1:12" ht="29.15" customHeight="1" thickBot="1" x14ac:dyDescent="0.4">
      <c r="A21" s="165">
        <v>4</v>
      </c>
      <c r="B21" s="166">
        <v>3</v>
      </c>
      <c r="C21" s="167">
        <v>3606059</v>
      </c>
      <c r="D21" s="168" t="s">
        <v>557</v>
      </c>
      <c r="E21" s="168" t="s">
        <v>130</v>
      </c>
      <c r="F21" s="169">
        <v>1997</v>
      </c>
      <c r="G21" s="170" t="s">
        <v>69</v>
      </c>
      <c r="H21" s="171" t="s">
        <v>73</v>
      </c>
      <c r="I21" s="172"/>
      <c r="J21" s="173">
        <v>2</v>
      </c>
      <c r="K21" s="174" t="s">
        <v>820</v>
      </c>
      <c r="L21" s="175">
        <v>14</v>
      </c>
    </row>
    <row r="22" spans="1:12" ht="29.15" customHeight="1" thickBot="1" x14ac:dyDescent="0.4">
      <c r="A22" s="165">
        <v>4</v>
      </c>
      <c r="B22" s="166">
        <v>2</v>
      </c>
      <c r="C22" s="167">
        <v>3604258</v>
      </c>
      <c r="D22" s="168" t="s">
        <v>235</v>
      </c>
      <c r="E22" s="168" t="s">
        <v>106</v>
      </c>
      <c r="F22" s="169">
        <v>1999</v>
      </c>
      <c r="G22" s="170" t="s">
        <v>125</v>
      </c>
      <c r="H22" s="171" t="s">
        <v>73</v>
      </c>
      <c r="I22" s="172"/>
      <c r="J22" s="173">
        <v>3</v>
      </c>
      <c r="K22" s="174" t="s">
        <v>821</v>
      </c>
      <c r="L22" s="189">
        <v>15</v>
      </c>
    </row>
    <row r="23" spans="1:12" ht="29.15" customHeight="1" x14ac:dyDescent="0.35">
      <c r="A23" s="176">
        <v>3</v>
      </c>
      <c r="B23" s="177">
        <v>4</v>
      </c>
      <c r="C23" s="167">
        <v>3605119</v>
      </c>
      <c r="D23" s="116" t="s">
        <v>512</v>
      </c>
      <c r="E23" s="116" t="s">
        <v>213</v>
      </c>
      <c r="F23" s="21">
        <v>1997</v>
      </c>
      <c r="G23" s="178" t="s">
        <v>52</v>
      </c>
      <c r="H23" s="22" t="s">
        <v>73</v>
      </c>
      <c r="I23" s="20"/>
      <c r="J23" s="139">
        <v>3</v>
      </c>
      <c r="K23" s="119" t="s">
        <v>822</v>
      </c>
      <c r="L23" s="175">
        <v>16</v>
      </c>
    </row>
    <row r="24" spans="1:12" ht="29.15" customHeight="1" thickBot="1" x14ac:dyDescent="0.4">
      <c r="A24" s="176">
        <v>4</v>
      </c>
      <c r="B24" s="177">
        <v>6</v>
      </c>
      <c r="C24" s="167">
        <v>3604181</v>
      </c>
      <c r="D24" s="116" t="s">
        <v>202</v>
      </c>
      <c r="E24" s="116" t="s">
        <v>203</v>
      </c>
      <c r="F24" s="21">
        <v>1988</v>
      </c>
      <c r="G24" s="178" t="s">
        <v>57</v>
      </c>
      <c r="H24" s="22" t="s">
        <v>73</v>
      </c>
      <c r="I24" s="20"/>
      <c r="J24" s="139">
        <v>4</v>
      </c>
      <c r="K24" s="119" t="s">
        <v>823</v>
      </c>
      <c r="L24" s="189">
        <v>17</v>
      </c>
    </row>
    <row r="25" spans="1:12" ht="29.15" customHeight="1" x14ac:dyDescent="0.35">
      <c r="A25" s="176">
        <v>2</v>
      </c>
      <c r="B25" s="177">
        <v>6</v>
      </c>
      <c r="C25" s="167">
        <v>3608306</v>
      </c>
      <c r="D25" s="116" t="s">
        <v>563</v>
      </c>
      <c r="E25" s="116" t="s">
        <v>280</v>
      </c>
      <c r="F25" s="21">
        <v>1992</v>
      </c>
      <c r="G25" s="178" t="s">
        <v>42</v>
      </c>
      <c r="H25" s="22" t="s">
        <v>73</v>
      </c>
      <c r="I25" s="20"/>
      <c r="J25" s="139">
        <v>5</v>
      </c>
      <c r="K25" s="119" t="s">
        <v>824</v>
      </c>
      <c r="L25" s="175">
        <v>18</v>
      </c>
    </row>
    <row r="26" spans="1:12" ht="29.15" customHeight="1" thickBot="1" x14ac:dyDescent="0.4">
      <c r="A26" s="176">
        <v>3</v>
      </c>
      <c r="B26" s="177">
        <v>3</v>
      </c>
      <c r="C26" s="167">
        <v>3604442</v>
      </c>
      <c r="D26" s="116" t="s">
        <v>457</v>
      </c>
      <c r="E26" s="116" t="s">
        <v>458</v>
      </c>
      <c r="F26" s="21">
        <v>1999</v>
      </c>
      <c r="G26" s="178" t="s">
        <v>57</v>
      </c>
      <c r="H26" s="22" t="s">
        <v>73</v>
      </c>
      <c r="I26" s="20"/>
      <c r="J26" s="139">
        <v>4</v>
      </c>
      <c r="K26" s="119" t="s">
        <v>825</v>
      </c>
      <c r="L26" s="189">
        <v>19</v>
      </c>
    </row>
    <row r="27" spans="1:12" ht="29.15" customHeight="1" x14ac:dyDescent="0.35">
      <c r="A27" s="176"/>
      <c r="B27" s="177"/>
      <c r="C27" s="167"/>
      <c r="D27" s="116"/>
      <c r="E27" s="116"/>
      <c r="F27" s="21"/>
      <c r="G27" s="178"/>
      <c r="H27" s="22"/>
      <c r="I27" s="20"/>
      <c r="J27" s="139"/>
      <c r="K27" s="119"/>
      <c r="L27" s="179"/>
    </row>
    <row r="28" spans="1:12" ht="29.15" customHeight="1" x14ac:dyDescent="0.35">
      <c r="A28" s="176"/>
      <c r="B28" s="177"/>
      <c r="C28" s="167"/>
      <c r="D28" s="116"/>
      <c r="E28" s="116"/>
      <c r="F28" s="21"/>
      <c r="G28" s="178"/>
      <c r="H28" s="22"/>
      <c r="I28" s="20"/>
      <c r="J28" s="139"/>
      <c r="K28" s="119"/>
      <c r="L28" s="179"/>
    </row>
    <row r="29" spans="1:12" ht="29.15" customHeight="1" x14ac:dyDescent="0.35">
      <c r="A29" s="176"/>
      <c r="B29" s="177"/>
      <c r="C29" s="167"/>
      <c r="D29" s="116"/>
      <c r="E29" s="116"/>
      <c r="F29" s="21"/>
      <c r="G29" s="178"/>
      <c r="H29" s="22"/>
      <c r="I29" s="20"/>
      <c r="J29" s="139"/>
      <c r="K29" s="119"/>
      <c r="L29" s="179"/>
    </row>
    <row r="30" spans="1:12" ht="29.15" customHeight="1" x14ac:dyDescent="0.35">
      <c r="A30" s="176"/>
      <c r="B30" s="177"/>
      <c r="C30" s="167"/>
      <c r="D30" s="116"/>
      <c r="E30" s="116"/>
      <c r="F30" s="21"/>
      <c r="G30" s="178"/>
      <c r="H30" s="22"/>
      <c r="I30" s="20"/>
      <c r="J30" s="139"/>
      <c r="K30" s="119"/>
      <c r="L30" s="179"/>
    </row>
    <row r="31" spans="1:12" ht="29.15" customHeight="1" thickBot="1" x14ac:dyDescent="0.4">
      <c r="A31" s="180"/>
      <c r="B31" s="181"/>
      <c r="C31" s="167"/>
      <c r="D31" s="182"/>
      <c r="E31" s="182"/>
      <c r="F31" s="183"/>
      <c r="G31" s="184"/>
      <c r="H31" s="185"/>
      <c r="I31" s="186"/>
      <c r="J31" s="187"/>
      <c r="K31" s="188"/>
      <c r="L31" s="189"/>
    </row>
    <row r="32" spans="1:12" ht="29.15" customHeight="1" x14ac:dyDescent="0.35">
      <c r="A32" s="165"/>
      <c r="B32" s="166"/>
      <c r="C32" s="167"/>
      <c r="D32" s="168"/>
      <c r="E32" s="168"/>
      <c r="F32" s="169"/>
      <c r="G32" s="170"/>
      <c r="H32" s="171"/>
      <c r="I32" s="172"/>
      <c r="J32" s="173"/>
      <c r="K32" s="174"/>
      <c r="L32" s="175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x14ac:dyDescent="0.35">
      <c r="A35" s="176"/>
      <c r="B35" s="177"/>
      <c r="C35" s="167"/>
      <c r="D35" s="116"/>
      <c r="E35" s="116"/>
      <c r="F35" s="21"/>
      <c r="G35" s="178"/>
      <c r="H35" s="22"/>
      <c r="I35" s="20"/>
      <c r="J35" s="139"/>
      <c r="K35" s="119"/>
      <c r="L35" s="179"/>
    </row>
    <row r="36" spans="1:12" ht="29.15" customHeight="1" x14ac:dyDescent="0.35">
      <c r="A36" s="176"/>
      <c r="B36" s="177"/>
      <c r="C36" s="167"/>
      <c r="D36" s="116"/>
      <c r="E36" s="116"/>
      <c r="F36" s="21"/>
      <c r="G36" s="178"/>
      <c r="H36" s="22"/>
      <c r="I36" s="20"/>
      <c r="J36" s="139"/>
      <c r="K36" s="119"/>
      <c r="L36" s="179"/>
    </row>
    <row r="37" spans="1:12" ht="29.15" customHeight="1" thickBot="1" x14ac:dyDescent="0.4">
      <c r="A37" s="180"/>
      <c r="B37" s="181"/>
      <c r="C37" s="167"/>
      <c r="D37" s="182"/>
      <c r="E37" s="182"/>
      <c r="F37" s="183"/>
      <c r="G37" s="184"/>
      <c r="H37" s="185"/>
      <c r="I37" s="186"/>
      <c r="J37" s="187"/>
      <c r="K37" s="188"/>
      <c r="L37" s="189"/>
    </row>
    <row r="38" spans="1:12" ht="29.15" customHeight="1" x14ac:dyDescent="0.35">
      <c r="A38" s="165"/>
      <c r="B38" s="166"/>
      <c r="C38" s="167"/>
      <c r="D38" s="168"/>
      <c r="E38" s="168"/>
      <c r="F38" s="169"/>
      <c r="G38" s="170"/>
      <c r="H38" s="171"/>
      <c r="I38" s="172"/>
      <c r="J38" s="173"/>
      <c r="K38" s="174"/>
      <c r="L38" s="175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x14ac:dyDescent="0.35">
      <c r="A41" s="176"/>
      <c r="B41" s="177"/>
      <c r="C41" s="167"/>
      <c r="D41" s="116"/>
      <c r="E41" s="116"/>
      <c r="F41" s="21"/>
      <c r="G41" s="178"/>
      <c r="H41" s="22"/>
      <c r="I41" s="20"/>
      <c r="J41" s="139"/>
      <c r="K41" s="119"/>
      <c r="L41" s="179"/>
    </row>
    <row r="42" spans="1:12" ht="29.15" customHeight="1" x14ac:dyDescent="0.35">
      <c r="A42" s="176"/>
      <c r="B42" s="177"/>
      <c r="C42" s="167"/>
      <c r="D42" s="116"/>
      <c r="E42" s="116"/>
      <c r="F42" s="21"/>
      <c r="G42" s="178"/>
      <c r="H42" s="22"/>
      <c r="I42" s="20"/>
      <c r="J42" s="139"/>
      <c r="K42" s="119"/>
      <c r="L42" s="179"/>
    </row>
    <row r="43" spans="1:12" ht="29.15" customHeight="1" thickBot="1" x14ac:dyDescent="0.4">
      <c r="A43" s="180"/>
      <c r="B43" s="181"/>
      <c r="C43" s="167"/>
      <c r="D43" s="182"/>
      <c r="E43" s="182"/>
      <c r="F43" s="183"/>
      <c r="G43" s="184"/>
      <c r="H43" s="185"/>
      <c r="I43" s="186"/>
      <c r="J43" s="187"/>
      <c r="K43" s="188"/>
      <c r="L43" s="189"/>
    </row>
    <row r="44" spans="1:12" ht="29.15" customHeight="1" x14ac:dyDescent="0.35">
      <c r="A44" s="165"/>
      <c r="B44" s="166"/>
      <c r="C44" s="167"/>
      <c r="D44" s="168"/>
      <c r="E44" s="168"/>
      <c r="F44" s="169"/>
      <c r="G44" s="170"/>
      <c r="H44" s="171"/>
      <c r="I44" s="172"/>
      <c r="J44" s="173"/>
      <c r="K44" s="174"/>
      <c r="L44" s="175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x14ac:dyDescent="0.35">
      <c r="A47" s="176"/>
      <c r="B47" s="177"/>
      <c r="C47" s="167"/>
      <c r="D47" s="116"/>
      <c r="E47" s="116"/>
      <c r="F47" s="21"/>
      <c r="G47" s="178"/>
      <c r="H47" s="22"/>
      <c r="I47" s="20"/>
      <c r="J47" s="139"/>
      <c r="K47" s="119"/>
      <c r="L47" s="179"/>
    </row>
    <row r="48" spans="1:12" ht="29.15" customHeight="1" x14ac:dyDescent="0.35">
      <c r="A48" s="176"/>
      <c r="B48" s="177"/>
      <c r="C48" s="167"/>
      <c r="D48" s="116"/>
      <c r="E48" s="116"/>
      <c r="F48" s="21"/>
      <c r="G48" s="178"/>
      <c r="H48" s="22"/>
      <c r="I48" s="20"/>
      <c r="J48" s="139"/>
      <c r="K48" s="119"/>
      <c r="L48" s="179"/>
    </row>
    <row r="49" spans="1:12" ht="29.15" customHeight="1" thickBot="1" x14ac:dyDescent="0.4">
      <c r="A49" s="180"/>
      <c r="B49" s="181"/>
      <c r="C49" s="167"/>
      <c r="D49" s="182"/>
      <c r="E49" s="182"/>
      <c r="F49" s="183"/>
      <c r="G49" s="184"/>
      <c r="H49" s="185"/>
      <c r="I49" s="186"/>
      <c r="J49" s="187"/>
      <c r="K49" s="188"/>
      <c r="L49" s="189"/>
    </row>
    <row r="50" spans="1:12" ht="29.15" customHeight="1" x14ac:dyDescent="0.35">
      <c r="A50" s="165"/>
      <c r="B50" s="166"/>
      <c r="C50" s="167"/>
      <c r="D50" s="168"/>
      <c r="E50" s="168"/>
      <c r="F50" s="169"/>
      <c r="G50" s="170"/>
      <c r="H50" s="171"/>
      <c r="I50" s="172"/>
      <c r="J50" s="173"/>
      <c r="K50" s="174"/>
      <c r="L50" s="175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67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x14ac:dyDescent="0.35">
      <c r="A53" s="176"/>
      <c r="B53" s="177"/>
      <c r="C53" s="167"/>
      <c r="D53" s="116"/>
      <c r="E53" s="116"/>
      <c r="F53" s="21"/>
      <c r="G53" s="178"/>
      <c r="H53" s="22"/>
      <c r="I53" s="20"/>
      <c r="J53" s="139"/>
      <c r="K53" s="119"/>
      <c r="L53" s="179"/>
    </row>
    <row r="54" spans="1:12" ht="29.15" customHeight="1" x14ac:dyDescent="0.35">
      <c r="A54" s="176"/>
      <c r="B54" s="177"/>
      <c r="C54" s="153"/>
      <c r="D54" s="116"/>
      <c r="E54" s="116"/>
      <c r="F54" s="21"/>
      <c r="G54" s="178"/>
      <c r="H54" s="22"/>
      <c r="I54" s="20"/>
      <c r="J54" s="139"/>
      <c r="K54" s="119"/>
      <c r="L54" s="179"/>
    </row>
    <row r="55" spans="1:12" ht="29.15" customHeight="1" thickBot="1" x14ac:dyDescent="0.4">
      <c r="A55" s="180"/>
      <c r="B55" s="181"/>
      <c r="C55" s="190"/>
      <c r="D55" s="182"/>
      <c r="E55" s="182"/>
      <c r="F55" s="183"/>
      <c r="G55" s="184"/>
      <c r="H55" s="185"/>
      <c r="I55" s="186"/>
      <c r="J55" s="187"/>
      <c r="K55" s="188"/>
      <c r="L55" s="189"/>
    </row>
    <row r="56" spans="1:12" ht="29.15" customHeight="1" x14ac:dyDescent="0.35">
      <c r="A56" s="165"/>
      <c r="B56" s="166"/>
      <c r="C56" s="191"/>
      <c r="D56" s="168"/>
      <c r="E56" s="168"/>
      <c r="F56" s="169"/>
      <c r="G56" s="170"/>
      <c r="H56" s="171"/>
      <c r="I56" s="172"/>
      <c r="J56" s="173"/>
      <c r="K56" s="174"/>
      <c r="L56" s="175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x14ac:dyDescent="0.35">
      <c r="A59" s="176"/>
      <c r="B59" s="177"/>
      <c r="C59" s="153"/>
      <c r="D59" s="116"/>
      <c r="E59" s="116"/>
      <c r="F59" s="21"/>
      <c r="G59" s="178"/>
      <c r="H59" s="22"/>
      <c r="I59" s="20"/>
      <c r="J59" s="139"/>
      <c r="K59" s="119"/>
      <c r="L59" s="179"/>
    </row>
    <row r="60" spans="1:12" ht="29.15" customHeight="1" x14ac:dyDescent="0.35">
      <c r="A60" s="176"/>
      <c r="B60" s="177"/>
      <c r="C60" s="153"/>
      <c r="D60" s="116"/>
      <c r="E60" s="116"/>
      <c r="F60" s="21"/>
      <c r="G60" s="178"/>
      <c r="H60" s="22"/>
      <c r="I60" s="20"/>
      <c r="J60" s="139"/>
      <c r="K60" s="119"/>
      <c r="L60" s="179"/>
    </row>
    <row r="61" spans="1:12" ht="29.15" customHeight="1" thickBot="1" x14ac:dyDescent="0.4">
      <c r="A61" s="180"/>
      <c r="B61" s="181"/>
      <c r="C61" s="190"/>
      <c r="D61" s="182"/>
      <c r="E61" s="182"/>
      <c r="F61" s="183"/>
      <c r="G61" s="184"/>
      <c r="H61" s="185"/>
      <c r="I61" s="186"/>
      <c r="J61" s="187"/>
      <c r="K61" s="188"/>
      <c r="L61" s="189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9.15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4.9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4.9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53"/>
      <c r="D78" s="124"/>
      <c r="E78" s="124"/>
      <c r="F78" s="38"/>
      <c r="G78" s="192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53"/>
      <c r="D79" s="124"/>
      <c r="E79" s="124"/>
      <c r="F79" s="38"/>
      <c r="G79" s="192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192"/>
      <c r="E81" s="192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192"/>
      <c r="E82" s="192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ht="29.15" customHeight="1" x14ac:dyDescent="0.35">
      <c r="A86" s="125"/>
      <c r="B86" s="177"/>
      <c r="C86" s="123"/>
      <c r="D86" s="38" t="str">
        <f>IF(ISERROR(VLOOKUP(C86,[1]!tesserati[#Data],2,FALSE)),"",VLOOKUP(C86,[1]!tesserati[#Data],2,FALSE))</f>
        <v/>
      </c>
      <c r="E86" s="38" t="str">
        <f>IF(ISERROR(VLOOKUP(C86,[1]!tesserati[#Data],3,FALSE)),"",VLOOKUP(C86,[1]!tesserati[#Data],3,FALSE))</f>
        <v/>
      </c>
      <c r="F86" s="38" t="str">
        <f>IF(ISERROR(VLOOKUP(C86,[1]!tesserati[#Data],6,FALSE)),"",VLOOKUP(C86,[1]!tesserati[#Data],6,FALSE))</f>
        <v/>
      </c>
      <c r="G86" s="38" t="str">
        <f>IF(ISERROR(VLOOKUP(C86,[1]!tesserati[#Data],4,FALSE)),"",VLOOKUP(C86,[1]!tesserati[#Data],4,FALSE))</f>
        <v/>
      </c>
      <c r="H86" s="38" t="str">
        <f>IF(ISERROR(VLOOKUP(C86,[1]!tesserati[#Data],8,FALSE)),"",VLOOKUP(C86,[1]!tesserati[#Data],8,FALSE))</f>
        <v/>
      </c>
      <c r="I86" s="24"/>
      <c r="J86" s="139"/>
      <c r="K86" s="24"/>
      <c r="L86" s="24"/>
    </row>
    <row r="87" spans="1:12" ht="29.15" customHeight="1" x14ac:dyDescent="0.35">
      <c r="A87" s="125"/>
      <c r="B87" s="177"/>
      <c r="C87" s="123"/>
      <c r="D87" s="38" t="str">
        <f>IF(ISERROR(VLOOKUP(C87,[1]!tesserati[#Data],2,FALSE)),"",VLOOKUP(C87,[1]!tesserati[#Data],2,FALSE))</f>
        <v/>
      </c>
      <c r="E87" s="38" t="str">
        <f>IF(ISERROR(VLOOKUP(C87,[1]!tesserati[#Data],3,FALSE)),"",VLOOKUP(C87,[1]!tesserati[#Data],3,FALSE))</f>
        <v/>
      </c>
      <c r="F87" s="38" t="str">
        <f>IF(ISERROR(VLOOKUP(C87,[1]!tesserati[#Data],6,FALSE)),"",VLOOKUP(C87,[1]!tesserati[#Data],6,FALSE))</f>
        <v/>
      </c>
      <c r="G87" s="38" t="str">
        <f>IF(ISERROR(VLOOKUP(C87,[1]!tesserati[#Data],4,FALSE)),"",VLOOKUP(C87,[1]!tesserati[#Data],4,FALSE))</f>
        <v/>
      </c>
      <c r="H87" s="38" t="str">
        <f>IF(ISERROR(VLOOKUP(C87,[1]!tesserati[#Data],8,FALSE)),"",VLOOKUP(C87,[1]!tesserati[#Data],8,FALSE))</f>
        <v/>
      </c>
      <c r="I87" s="24"/>
      <c r="J87" s="139"/>
      <c r="K87" s="24"/>
      <c r="L87" s="24"/>
    </row>
    <row r="88" spans="1:12" ht="29.15" customHeight="1" x14ac:dyDescent="0.8"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  <row r="89" spans="1:12" ht="29.15" customHeight="1" x14ac:dyDescent="0.8">
      <c r="B89" s="177"/>
      <c r="C89" s="123"/>
      <c r="D89" s="38" t="str">
        <f>IF(ISERROR(VLOOKUP(C89,[1]!tesserati[#Data],2,FALSE)),"",VLOOKUP(C89,[1]!tesserati[#Data],2,FALSE))</f>
        <v/>
      </c>
      <c r="E89" s="38" t="str">
        <f>IF(ISERROR(VLOOKUP(C89,[1]!tesserati[#Data],3,FALSE)),"",VLOOKUP(C89,[1]!tesserati[#Data],3,FALSE))</f>
        <v/>
      </c>
      <c r="F89" s="38" t="str">
        <f>IF(ISERROR(VLOOKUP(C89,[1]!tesserati[#Data],6,FALSE)),"",VLOOKUP(C89,[1]!tesserati[#Data],6,FALSE))</f>
        <v/>
      </c>
      <c r="G89" s="38" t="str">
        <f>IF(ISERROR(VLOOKUP(C89,[1]!tesserati[#Data],4,FALSE)),"",VLOOKUP(C89,[1]!tesserati[#Data],4,FALSE))</f>
        <v/>
      </c>
      <c r="H89" s="38" t="str">
        <f>IF(ISERROR(VLOOKUP(C89,[1]!tesserati[#Data],8,FALSE)),"",VLOOKUP(C89,[1]!tesserati[#Data],8,FALSE))</f>
        <v/>
      </c>
      <c r="I89" s="24"/>
      <c r="J89" s="139"/>
      <c r="K89" s="24"/>
      <c r="L89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J27:J89 J8:J21">
    <cfRule type="duplicateValues" dxfId="20" priority="4" stopIfTrue="1"/>
  </conditionalFormatting>
  <conditionalFormatting sqref="G27:G1048576 G1:G21">
    <cfRule type="containsText" dxfId="19" priority="3" operator="containsText" text="bovolone">
      <formula>NOT(ISERROR(SEARCH("bovolone",G1)))</formula>
    </cfRule>
  </conditionalFormatting>
  <conditionalFormatting sqref="J22:J26">
    <cfRule type="duplicateValues" dxfId="18" priority="2" stopIfTrue="1"/>
  </conditionalFormatting>
  <conditionalFormatting sqref="G22:G26">
    <cfRule type="containsText" dxfId="17" priority="1" operator="containsText" text="bovolone">
      <formula>NOT(ISERROR(SEARCH("bovolone",G22)))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5"/>
  <sheetViews>
    <sheetView zoomScale="84" zoomScaleNormal="84" workbookViewId="0">
      <selection activeCell="D13" sqref="D13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826</v>
      </c>
      <c r="D4" s="319"/>
      <c r="E4" s="322" t="s">
        <v>799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x14ac:dyDescent="0.35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76">
        <v>1</v>
      </c>
      <c r="B8" s="177">
        <v>2</v>
      </c>
      <c r="C8" s="196">
        <v>3602801</v>
      </c>
      <c r="D8" s="116" t="s">
        <v>436</v>
      </c>
      <c r="E8" s="116" t="s">
        <v>304</v>
      </c>
      <c r="F8" s="21">
        <v>1977</v>
      </c>
      <c r="G8" s="178" t="s">
        <v>42</v>
      </c>
      <c r="H8" s="22" t="s">
        <v>49</v>
      </c>
      <c r="I8" s="20"/>
      <c r="J8" s="139"/>
      <c r="K8" s="119" t="s">
        <v>827</v>
      </c>
      <c r="L8" s="179">
        <v>1</v>
      </c>
    </row>
    <row r="9" spans="1:12" ht="29.15" customHeight="1" x14ac:dyDescent="0.35">
      <c r="A9" s="176"/>
      <c r="B9" s="177"/>
      <c r="C9" s="167"/>
      <c r="D9" s="116"/>
      <c r="E9" s="116"/>
      <c r="F9" s="21"/>
      <c r="G9" s="178"/>
      <c r="H9" s="22"/>
      <c r="I9" s="20"/>
      <c r="J9" s="139"/>
      <c r="K9" s="119"/>
      <c r="L9" s="179"/>
    </row>
    <row r="10" spans="1:12" ht="29.15" customHeight="1" x14ac:dyDescent="0.35">
      <c r="A10" s="176"/>
      <c r="B10" s="177"/>
      <c r="C10" s="167"/>
      <c r="D10" s="116"/>
      <c r="E10" s="116"/>
      <c r="F10" s="21"/>
      <c r="G10" s="178"/>
      <c r="H10" s="22"/>
      <c r="I10" s="20"/>
      <c r="J10" s="139"/>
      <c r="K10" s="119"/>
      <c r="L10" s="179"/>
    </row>
    <row r="11" spans="1:12" ht="29.15" customHeight="1" thickBot="1" x14ac:dyDescent="0.4">
      <c r="A11" s="180"/>
      <c r="B11" s="181"/>
      <c r="C11" s="167"/>
      <c r="D11" s="182"/>
      <c r="E11" s="182"/>
      <c r="F11" s="183"/>
      <c r="G11" s="184"/>
      <c r="H11" s="185"/>
      <c r="I11" s="186"/>
      <c r="J11" s="187"/>
      <c r="K11" s="188"/>
      <c r="L11" s="189"/>
    </row>
    <row r="12" spans="1:12" ht="29.15" customHeight="1" x14ac:dyDescent="0.35">
      <c r="A12" s="165"/>
      <c r="B12" s="166"/>
      <c r="C12" s="167"/>
      <c r="D12" s="168"/>
      <c r="E12" s="168"/>
      <c r="F12" s="169"/>
      <c r="G12" s="170"/>
      <c r="H12" s="171"/>
      <c r="I12" s="172"/>
      <c r="J12" s="173"/>
      <c r="K12" s="174"/>
      <c r="L12" s="175"/>
    </row>
    <row r="13" spans="1:12" ht="29.15" customHeight="1" x14ac:dyDescent="0.35">
      <c r="A13" s="176"/>
      <c r="B13" s="177"/>
      <c r="C13" s="167"/>
      <c r="D13" s="116"/>
      <c r="E13" s="116"/>
      <c r="F13" s="21"/>
      <c r="G13" s="178"/>
      <c r="H13" s="22"/>
      <c r="I13" s="20"/>
      <c r="J13" s="139"/>
      <c r="K13" s="119"/>
      <c r="L13" s="179"/>
    </row>
    <row r="14" spans="1:12" ht="29.15" customHeight="1" x14ac:dyDescent="0.35">
      <c r="A14" s="176"/>
      <c r="B14" s="177"/>
      <c r="C14" s="167"/>
      <c r="D14" s="116"/>
      <c r="E14" s="116"/>
      <c r="F14" s="21"/>
      <c r="G14" s="178"/>
      <c r="H14" s="22"/>
      <c r="I14" s="20"/>
      <c r="J14" s="139"/>
      <c r="K14" s="119"/>
      <c r="L14" s="179"/>
    </row>
    <row r="15" spans="1:12" ht="29.15" customHeight="1" x14ac:dyDescent="0.35">
      <c r="A15" s="176"/>
      <c r="B15" s="177"/>
      <c r="C15" s="167"/>
      <c r="D15" s="116"/>
      <c r="E15" s="116"/>
      <c r="F15" s="21"/>
      <c r="G15" s="178"/>
      <c r="H15" s="22"/>
      <c r="I15" s="20"/>
      <c r="J15" s="139"/>
      <c r="K15" s="119"/>
      <c r="L15" s="179"/>
    </row>
    <row r="16" spans="1:12" ht="29.15" customHeight="1" x14ac:dyDescent="0.35">
      <c r="A16" s="176"/>
      <c r="B16" s="177"/>
      <c r="C16" s="167"/>
      <c r="D16" s="116"/>
      <c r="E16" s="116"/>
      <c r="F16" s="21"/>
      <c r="G16" s="178"/>
      <c r="H16" s="22"/>
      <c r="I16" s="20"/>
      <c r="J16" s="139"/>
      <c r="K16" s="119"/>
      <c r="L16" s="179"/>
    </row>
    <row r="17" spans="1:12" ht="29.15" customHeight="1" thickBot="1" x14ac:dyDescent="0.4">
      <c r="A17" s="180"/>
      <c r="B17" s="181"/>
      <c r="C17" s="167"/>
      <c r="D17" s="182"/>
      <c r="E17" s="182"/>
      <c r="F17" s="183"/>
      <c r="G17" s="184"/>
      <c r="H17" s="185"/>
      <c r="I17" s="186"/>
      <c r="J17" s="187"/>
      <c r="K17" s="188"/>
      <c r="L17" s="189"/>
    </row>
    <row r="18" spans="1:12" ht="29.15" customHeight="1" x14ac:dyDescent="0.35">
      <c r="A18" s="165"/>
      <c r="B18" s="166"/>
      <c r="C18" s="167"/>
      <c r="D18" s="168"/>
      <c r="E18" s="168"/>
      <c r="F18" s="169"/>
      <c r="G18" s="170"/>
      <c r="H18" s="171"/>
      <c r="I18" s="172"/>
      <c r="J18" s="173"/>
      <c r="K18" s="174"/>
      <c r="L18" s="175"/>
    </row>
    <row r="19" spans="1:12" ht="29.15" customHeight="1" x14ac:dyDescent="0.35">
      <c r="A19" s="176"/>
      <c r="B19" s="177"/>
      <c r="C19" s="167"/>
      <c r="D19" s="116"/>
      <c r="E19" s="116"/>
      <c r="F19" s="21"/>
      <c r="G19" s="178"/>
      <c r="H19" s="22"/>
      <c r="I19" s="20"/>
      <c r="J19" s="139"/>
      <c r="K19" s="119"/>
      <c r="L19" s="179"/>
    </row>
    <row r="20" spans="1:12" ht="29.15" customHeight="1" x14ac:dyDescent="0.35">
      <c r="A20" s="176"/>
      <c r="B20" s="177"/>
      <c r="C20" s="167"/>
      <c r="D20" s="116"/>
      <c r="E20" s="116"/>
      <c r="F20" s="21"/>
      <c r="G20" s="178"/>
      <c r="H20" s="22"/>
      <c r="I20" s="20"/>
      <c r="J20" s="139"/>
      <c r="K20" s="119"/>
      <c r="L20" s="179"/>
    </row>
    <row r="21" spans="1:12" ht="29.15" customHeight="1" x14ac:dyDescent="0.35">
      <c r="A21" s="176"/>
      <c r="B21" s="177"/>
      <c r="C21" s="167"/>
      <c r="D21" s="116"/>
      <c r="E21" s="116"/>
      <c r="F21" s="21"/>
      <c r="G21" s="178"/>
      <c r="H21" s="22"/>
      <c r="I21" s="20"/>
      <c r="J21" s="139"/>
      <c r="K21" s="119"/>
      <c r="L21" s="179"/>
    </row>
    <row r="22" spans="1:12" ht="29.15" customHeight="1" x14ac:dyDescent="0.35">
      <c r="A22" s="176"/>
      <c r="B22" s="177"/>
      <c r="C22" s="167"/>
      <c r="D22" s="116"/>
      <c r="E22" s="116"/>
      <c r="F22" s="21"/>
      <c r="G22" s="178"/>
      <c r="H22" s="22"/>
      <c r="I22" s="20"/>
      <c r="J22" s="139"/>
      <c r="K22" s="119"/>
      <c r="L22" s="179"/>
    </row>
    <row r="23" spans="1:12" ht="29.15" customHeight="1" thickBot="1" x14ac:dyDescent="0.4">
      <c r="A23" s="180"/>
      <c r="B23" s="181"/>
      <c r="C23" s="167"/>
      <c r="D23" s="182"/>
      <c r="E23" s="182"/>
      <c r="F23" s="183"/>
      <c r="G23" s="184"/>
      <c r="H23" s="185"/>
      <c r="I23" s="186"/>
      <c r="J23" s="187"/>
      <c r="K23" s="188"/>
      <c r="L23" s="189"/>
    </row>
    <row r="24" spans="1:12" ht="29.15" customHeight="1" x14ac:dyDescent="0.35">
      <c r="A24" s="165"/>
      <c r="B24" s="166"/>
      <c r="C24" s="167"/>
      <c r="D24" s="168"/>
      <c r="E24" s="168"/>
      <c r="F24" s="169"/>
      <c r="G24" s="170"/>
      <c r="H24" s="171"/>
      <c r="I24" s="172"/>
      <c r="J24" s="173"/>
      <c r="K24" s="174"/>
      <c r="L24" s="175"/>
    </row>
    <row r="25" spans="1:12" ht="29.15" customHeight="1" x14ac:dyDescent="0.35">
      <c r="A25" s="176"/>
      <c r="B25" s="177"/>
      <c r="C25" s="167"/>
      <c r="D25" s="116"/>
      <c r="E25" s="116"/>
      <c r="F25" s="21"/>
      <c r="G25" s="178"/>
      <c r="H25" s="22"/>
      <c r="I25" s="20"/>
      <c r="J25" s="139"/>
      <c r="K25" s="119"/>
      <c r="L25" s="179"/>
    </row>
    <row r="26" spans="1:12" ht="29.15" customHeight="1" x14ac:dyDescent="0.35">
      <c r="A26" s="176"/>
      <c r="B26" s="177"/>
      <c r="C26" s="167"/>
      <c r="D26" s="116"/>
      <c r="E26" s="116"/>
      <c r="F26" s="21"/>
      <c r="G26" s="178"/>
      <c r="H26" s="22"/>
      <c r="I26" s="20"/>
      <c r="J26" s="139"/>
      <c r="K26" s="119"/>
      <c r="L26" s="179"/>
    </row>
    <row r="27" spans="1:12" ht="29.15" customHeight="1" x14ac:dyDescent="0.35">
      <c r="A27" s="176"/>
      <c r="B27" s="177"/>
      <c r="C27" s="167"/>
      <c r="D27" s="116"/>
      <c r="E27" s="116"/>
      <c r="F27" s="21"/>
      <c r="G27" s="178"/>
      <c r="H27" s="22"/>
      <c r="I27" s="20"/>
      <c r="J27" s="139"/>
      <c r="K27" s="119"/>
      <c r="L27" s="179"/>
    </row>
    <row r="28" spans="1:12" ht="29.15" customHeight="1" x14ac:dyDescent="0.35">
      <c r="A28" s="176"/>
      <c r="B28" s="177"/>
      <c r="C28" s="167"/>
      <c r="D28" s="116"/>
      <c r="E28" s="116"/>
      <c r="F28" s="21"/>
      <c r="G28" s="178"/>
      <c r="H28" s="22"/>
      <c r="I28" s="20"/>
      <c r="J28" s="139"/>
      <c r="K28" s="119"/>
      <c r="L28" s="179"/>
    </row>
    <row r="29" spans="1:12" ht="29.15" customHeight="1" thickBot="1" x14ac:dyDescent="0.4">
      <c r="A29" s="180"/>
      <c r="B29" s="181"/>
      <c r="C29" s="167"/>
      <c r="D29" s="182"/>
      <c r="E29" s="182"/>
      <c r="F29" s="183"/>
      <c r="G29" s="184"/>
      <c r="H29" s="185"/>
      <c r="I29" s="186"/>
      <c r="J29" s="187"/>
      <c r="K29" s="188"/>
      <c r="L29" s="189"/>
    </row>
    <row r="30" spans="1:12" ht="29.15" customHeight="1" x14ac:dyDescent="0.35">
      <c r="A30" s="165"/>
      <c r="B30" s="166"/>
      <c r="C30" s="167"/>
      <c r="D30" s="168"/>
      <c r="E30" s="168"/>
      <c r="F30" s="169"/>
      <c r="G30" s="170"/>
      <c r="H30" s="171"/>
      <c r="I30" s="172"/>
      <c r="J30" s="173"/>
      <c r="K30" s="174"/>
      <c r="L30" s="175"/>
    </row>
    <row r="31" spans="1:12" ht="29.15" customHeight="1" x14ac:dyDescent="0.35">
      <c r="A31" s="176"/>
      <c r="B31" s="177"/>
      <c r="C31" s="167"/>
      <c r="D31" s="116"/>
      <c r="E31" s="116"/>
      <c r="F31" s="21"/>
      <c r="G31" s="178"/>
      <c r="H31" s="22"/>
      <c r="I31" s="20"/>
      <c r="J31" s="139"/>
      <c r="K31" s="119"/>
      <c r="L31" s="179"/>
    </row>
    <row r="32" spans="1:12" ht="29.15" customHeight="1" x14ac:dyDescent="0.35">
      <c r="A32" s="176"/>
      <c r="B32" s="177"/>
      <c r="C32" s="167"/>
      <c r="D32" s="116"/>
      <c r="E32" s="116"/>
      <c r="F32" s="21"/>
      <c r="G32" s="178"/>
      <c r="H32" s="22"/>
      <c r="I32" s="20"/>
      <c r="J32" s="139"/>
      <c r="K32" s="119"/>
      <c r="L32" s="179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thickBot="1" x14ac:dyDescent="0.4">
      <c r="A35" s="180"/>
      <c r="B35" s="181"/>
      <c r="C35" s="167"/>
      <c r="D35" s="182"/>
      <c r="E35" s="182"/>
      <c r="F35" s="183"/>
      <c r="G35" s="184"/>
      <c r="H35" s="185"/>
      <c r="I35" s="186"/>
      <c r="J35" s="187"/>
      <c r="K35" s="188"/>
      <c r="L35" s="189"/>
    </row>
    <row r="36" spans="1:12" ht="29.15" customHeight="1" x14ac:dyDescent="0.35">
      <c r="A36" s="165"/>
      <c r="B36" s="166"/>
      <c r="C36" s="167"/>
      <c r="D36" s="168"/>
      <c r="E36" s="168"/>
      <c r="F36" s="169"/>
      <c r="G36" s="170"/>
      <c r="H36" s="171"/>
      <c r="I36" s="172"/>
      <c r="J36" s="173"/>
      <c r="K36" s="174"/>
      <c r="L36" s="175"/>
    </row>
    <row r="37" spans="1:12" ht="29.15" customHeight="1" x14ac:dyDescent="0.35">
      <c r="A37" s="176"/>
      <c r="B37" s="177"/>
      <c r="C37" s="167"/>
      <c r="D37" s="116"/>
      <c r="E37" s="116"/>
      <c r="F37" s="21"/>
      <c r="G37" s="178"/>
      <c r="H37" s="22"/>
      <c r="I37" s="20"/>
      <c r="J37" s="139"/>
      <c r="K37" s="119"/>
      <c r="L37" s="179"/>
    </row>
    <row r="38" spans="1:12" ht="29.15" customHeight="1" x14ac:dyDescent="0.35">
      <c r="A38" s="176"/>
      <c r="B38" s="177"/>
      <c r="C38" s="167"/>
      <c r="D38" s="116"/>
      <c r="E38" s="116"/>
      <c r="F38" s="21"/>
      <c r="G38" s="178"/>
      <c r="H38" s="22"/>
      <c r="I38" s="20"/>
      <c r="J38" s="139"/>
      <c r="K38" s="119"/>
      <c r="L38" s="179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53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thickBot="1" x14ac:dyDescent="0.4">
      <c r="A41" s="180"/>
      <c r="B41" s="181"/>
      <c r="C41" s="190"/>
      <c r="D41" s="182"/>
      <c r="E41" s="182"/>
      <c r="F41" s="183"/>
      <c r="G41" s="184"/>
      <c r="H41" s="185"/>
      <c r="I41" s="186"/>
      <c r="J41" s="187"/>
      <c r="K41" s="188"/>
      <c r="L41" s="189"/>
    </row>
    <row r="42" spans="1:12" ht="29.15" customHeight="1" x14ac:dyDescent="0.35">
      <c r="A42" s="165"/>
      <c r="B42" s="166"/>
      <c r="C42" s="191"/>
      <c r="D42" s="168"/>
      <c r="E42" s="168"/>
      <c r="F42" s="169"/>
      <c r="G42" s="170"/>
      <c r="H42" s="171"/>
      <c r="I42" s="172"/>
      <c r="J42" s="173"/>
      <c r="K42" s="174"/>
      <c r="L42" s="175"/>
    </row>
    <row r="43" spans="1:12" ht="29.15" customHeight="1" x14ac:dyDescent="0.35">
      <c r="A43" s="176"/>
      <c r="B43" s="177"/>
      <c r="C43" s="153"/>
      <c r="D43" s="116"/>
      <c r="E43" s="116"/>
      <c r="F43" s="21"/>
      <c r="G43" s="178"/>
      <c r="H43" s="22"/>
      <c r="I43" s="20"/>
      <c r="J43" s="139"/>
      <c r="K43" s="119"/>
      <c r="L43" s="179"/>
    </row>
    <row r="44" spans="1:12" ht="29.15" customHeight="1" x14ac:dyDescent="0.35">
      <c r="A44" s="176"/>
      <c r="B44" s="177"/>
      <c r="C44" s="153"/>
      <c r="D44" s="116"/>
      <c r="E44" s="116"/>
      <c r="F44" s="21"/>
      <c r="G44" s="178"/>
      <c r="H44" s="22"/>
      <c r="I44" s="20"/>
      <c r="J44" s="139"/>
      <c r="K44" s="119"/>
      <c r="L44" s="179"/>
    </row>
    <row r="45" spans="1:12" ht="29.15" customHeight="1" x14ac:dyDescent="0.35">
      <c r="A45" s="176"/>
      <c r="B45" s="177"/>
      <c r="C45" s="153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53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thickBot="1" x14ac:dyDescent="0.4">
      <c r="A47" s="180"/>
      <c r="B47" s="181"/>
      <c r="C47" s="190"/>
      <c r="D47" s="182"/>
      <c r="E47" s="182"/>
      <c r="F47" s="183"/>
      <c r="G47" s="184"/>
      <c r="H47" s="185"/>
      <c r="I47" s="186"/>
      <c r="J47" s="187"/>
      <c r="K47" s="188"/>
      <c r="L47" s="189"/>
    </row>
    <row r="48" spans="1:12" ht="29.15" customHeight="1" x14ac:dyDescent="0.35">
      <c r="A48" s="125"/>
      <c r="B48" s="177"/>
      <c r="C48" s="153"/>
      <c r="D48" s="124"/>
      <c r="E48" s="124"/>
      <c r="F48" s="38"/>
      <c r="G48" s="192"/>
      <c r="H48" s="38"/>
      <c r="I48" s="24"/>
      <c r="J48" s="139"/>
      <c r="K48" s="24"/>
      <c r="L48" s="24"/>
    </row>
    <row r="49" spans="1:12" ht="29.15" customHeight="1" x14ac:dyDescent="0.35">
      <c r="A49" s="125"/>
      <c r="B49" s="177"/>
      <c r="C49" s="153"/>
      <c r="D49" s="124"/>
      <c r="E49" s="124"/>
      <c r="F49" s="38"/>
      <c r="G49" s="192"/>
      <c r="H49" s="38"/>
      <c r="I49" s="24"/>
      <c r="J49" s="139"/>
      <c r="K49" s="24"/>
      <c r="L49" s="24"/>
    </row>
    <row r="50" spans="1:12" ht="29.15" customHeight="1" x14ac:dyDescent="0.35">
      <c r="A50" s="125"/>
      <c r="B50" s="177"/>
      <c r="C50" s="153"/>
      <c r="D50" s="124"/>
      <c r="E50" s="124"/>
      <c r="F50" s="38"/>
      <c r="G50" s="192"/>
      <c r="H50" s="38"/>
      <c r="I50" s="24"/>
      <c r="J50" s="139"/>
      <c r="K50" s="24"/>
      <c r="L50" s="24"/>
    </row>
    <row r="51" spans="1:12" ht="29.15" customHeight="1" x14ac:dyDescent="0.35">
      <c r="A51" s="125"/>
      <c r="B51" s="177"/>
      <c r="C51" s="153"/>
      <c r="D51" s="124"/>
      <c r="E51" s="124"/>
      <c r="F51" s="38"/>
      <c r="G51" s="192"/>
      <c r="H51" s="38"/>
      <c r="I51" s="24"/>
      <c r="J51" s="139"/>
      <c r="K51" s="24"/>
      <c r="L51" s="24"/>
    </row>
    <row r="52" spans="1:12" ht="29.15" customHeight="1" x14ac:dyDescent="0.35">
      <c r="A52" s="125"/>
      <c r="B52" s="177"/>
      <c r="C52" s="153"/>
      <c r="D52" s="124"/>
      <c r="E52" s="124"/>
      <c r="F52" s="38"/>
      <c r="G52" s="192"/>
      <c r="H52" s="38"/>
      <c r="I52" s="24"/>
      <c r="J52" s="139"/>
      <c r="K52" s="24"/>
      <c r="L52" s="24"/>
    </row>
    <row r="53" spans="1:12" ht="29.15" customHeight="1" x14ac:dyDescent="0.35">
      <c r="A53" s="125"/>
      <c r="B53" s="177"/>
      <c r="C53" s="153"/>
      <c r="D53" s="124"/>
      <c r="E53" s="124"/>
      <c r="F53" s="38"/>
      <c r="G53" s="192"/>
      <c r="H53" s="38"/>
      <c r="I53" s="24"/>
      <c r="J53" s="139"/>
      <c r="K53" s="24"/>
      <c r="L53" s="24"/>
    </row>
    <row r="54" spans="1:12" ht="29.15" customHeight="1" x14ac:dyDescent="0.35">
      <c r="A54" s="125"/>
      <c r="B54" s="177"/>
      <c r="C54" s="153"/>
      <c r="D54" s="124"/>
      <c r="E54" s="124"/>
      <c r="F54" s="38"/>
      <c r="G54" s="192"/>
      <c r="H54" s="38"/>
      <c r="I54" s="24"/>
      <c r="J54" s="139"/>
      <c r="K54" s="24"/>
      <c r="L54" s="24"/>
    </row>
    <row r="55" spans="1:12" ht="29.15" customHeight="1" x14ac:dyDescent="0.35">
      <c r="A55" s="125"/>
      <c r="B55" s="177"/>
      <c r="C55" s="153"/>
      <c r="D55" s="124"/>
      <c r="E55" s="124"/>
      <c r="F55" s="38"/>
      <c r="G55" s="192"/>
      <c r="H55" s="38"/>
      <c r="I55" s="24"/>
      <c r="J55" s="139"/>
      <c r="K55" s="24"/>
      <c r="L55" s="24"/>
    </row>
    <row r="56" spans="1:12" ht="24.9" customHeight="1" x14ac:dyDescent="0.35">
      <c r="A56" s="125"/>
      <c r="B56" s="177"/>
      <c r="C56" s="153"/>
      <c r="D56" s="124"/>
      <c r="E56" s="124"/>
      <c r="F56" s="38"/>
      <c r="G56" s="192"/>
      <c r="H56" s="38"/>
      <c r="I56" s="24"/>
      <c r="J56" s="139"/>
      <c r="K56" s="24"/>
      <c r="L56" s="24"/>
    </row>
    <row r="57" spans="1:12" ht="24.9" customHeight="1" x14ac:dyDescent="0.35">
      <c r="A57" s="125"/>
      <c r="B57" s="177"/>
      <c r="C57" s="153"/>
      <c r="D57" s="124"/>
      <c r="E57" s="124"/>
      <c r="F57" s="38"/>
      <c r="G57" s="192"/>
      <c r="H57" s="38"/>
      <c r="I57" s="24"/>
      <c r="J57" s="139"/>
      <c r="K57" s="24"/>
      <c r="L57" s="24"/>
    </row>
    <row r="58" spans="1:12" ht="29.15" customHeight="1" x14ac:dyDescent="0.35">
      <c r="A58" s="125"/>
      <c r="B58" s="177"/>
      <c r="C58" s="153"/>
      <c r="D58" s="124"/>
      <c r="E58" s="124"/>
      <c r="F58" s="38"/>
      <c r="G58" s="192"/>
      <c r="H58" s="38"/>
      <c r="I58" s="24"/>
      <c r="J58" s="139"/>
      <c r="K58" s="24"/>
      <c r="L58" s="24"/>
    </row>
    <row r="59" spans="1:12" ht="29.15" customHeight="1" x14ac:dyDescent="0.35">
      <c r="A59" s="125"/>
      <c r="B59" s="177"/>
      <c r="C59" s="153"/>
      <c r="D59" s="124"/>
      <c r="E59" s="124"/>
      <c r="F59" s="38"/>
      <c r="G59" s="192"/>
      <c r="H59" s="38"/>
      <c r="I59" s="24"/>
      <c r="J59" s="139"/>
      <c r="K59" s="24"/>
      <c r="L59" s="24"/>
    </row>
    <row r="60" spans="1:12" ht="29.15" customHeight="1" x14ac:dyDescent="0.35">
      <c r="A60" s="125"/>
      <c r="B60" s="177"/>
      <c r="C60" s="153"/>
      <c r="D60" s="124"/>
      <c r="E60" s="124"/>
      <c r="F60" s="38"/>
      <c r="G60" s="192"/>
      <c r="H60" s="38"/>
      <c r="I60" s="24"/>
      <c r="J60" s="139"/>
      <c r="K60" s="24"/>
      <c r="L60" s="24"/>
    </row>
    <row r="61" spans="1:12" ht="29.15" customHeight="1" x14ac:dyDescent="0.35">
      <c r="A61" s="125"/>
      <c r="B61" s="177"/>
      <c r="C61" s="153"/>
      <c r="D61" s="124"/>
      <c r="E61" s="124"/>
      <c r="F61" s="38"/>
      <c r="G61" s="192"/>
      <c r="H61" s="38"/>
      <c r="I61" s="24"/>
      <c r="J61" s="139"/>
      <c r="K61" s="24"/>
      <c r="L61" s="24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23"/>
      <c r="D66" s="192"/>
      <c r="E66" s="192"/>
      <c r="F66" s="38"/>
      <c r="G66" s="38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23"/>
      <c r="D67" s="192"/>
      <c r="E67" s="192"/>
      <c r="F67" s="38"/>
      <c r="G67" s="38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23"/>
      <c r="D68" s="192"/>
      <c r="E68" s="192"/>
      <c r="F68" s="38"/>
      <c r="G68" s="38"/>
      <c r="H68" s="38"/>
      <c r="I68" s="24"/>
      <c r="J68" s="139"/>
      <c r="K68" s="24"/>
      <c r="L68" s="24"/>
    </row>
    <row r="69" spans="1:12" ht="29.15" customHeight="1" x14ac:dyDescent="0.35">
      <c r="A69" s="125"/>
      <c r="B69" s="177"/>
      <c r="C69" s="123"/>
      <c r="D69" s="38"/>
      <c r="E69" s="38"/>
      <c r="F69" s="38"/>
      <c r="G69" s="38"/>
      <c r="H69" s="38"/>
      <c r="I69" s="24"/>
      <c r="J69" s="139"/>
      <c r="K69" s="24"/>
      <c r="L69" s="24"/>
    </row>
    <row r="70" spans="1:12" ht="29.15" customHeight="1" x14ac:dyDescent="0.35">
      <c r="A70" s="125"/>
      <c r="B70" s="177"/>
      <c r="C70" s="123"/>
      <c r="D70" s="38"/>
      <c r="E70" s="38"/>
      <c r="F70" s="38"/>
      <c r="G70" s="38"/>
      <c r="H70" s="38"/>
      <c r="I70" s="24"/>
      <c r="J70" s="139"/>
      <c r="K70" s="24"/>
      <c r="L70" s="24"/>
    </row>
    <row r="71" spans="1:12" ht="29.15" customHeight="1" x14ac:dyDescent="0.35">
      <c r="A71" s="125"/>
      <c r="B71" s="177"/>
      <c r="C71" s="123"/>
      <c r="D71" s="38"/>
      <c r="E71" s="38"/>
      <c r="F71" s="38"/>
      <c r="G71" s="38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23"/>
      <c r="D72" s="38"/>
      <c r="E72" s="38"/>
      <c r="F72" s="38"/>
      <c r="G72" s="38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23"/>
      <c r="D73" s="38"/>
      <c r="E73" s="38"/>
      <c r="F73" s="38"/>
      <c r="G73" s="38"/>
      <c r="H73" s="38"/>
      <c r="I73" s="24"/>
      <c r="J73" s="139"/>
      <c r="K73" s="24"/>
      <c r="L73" s="24"/>
    </row>
    <row r="74" spans="1:12" ht="29.15" customHeight="1" x14ac:dyDescent="0.8">
      <c r="B74" s="177"/>
      <c r="C74" s="123"/>
      <c r="D74" s="38"/>
      <c r="E74" s="38"/>
      <c r="F74" s="38"/>
      <c r="G74" s="38"/>
      <c r="H74" s="38"/>
      <c r="I74" s="24"/>
      <c r="J74" s="139"/>
      <c r="K74" s="24"/>
      <c r="L74" s="24"/>
    </row>
    <row r="75" spans="1:12" ht="29.15" customHeight="1" x14ac:dyDescent="0.8">
      <c r="B75" s="177"/>
      <c r="C75" s="123"/>
      <c r="D75" s="38"/>
      <c r="E75" s="38"/>
      <c r="F75" s="38"/>
      <c r="G75" s="38"/>
      <c r="H75" s="38"/>
      <c r="I75" s="24"/>
      <c r="J75" s="139"/>
      <c r="K75" s="24"/>
      <c r="L75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G1:G1048576">
    <cfRule type="containsText" dxfId="16" priority="1" operator="containsText" text="bovolone">
      <formula>NOT(ISERROR(SEARCH("bovolone",G1)))</formula>
    </cfRule>
  </conditionalFormatting>
  <conditionalFormatting sqref="J8:J75">
    <cfRule type="duplicateValues" dxfId="15" priority="2" stopIfTrue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87"/>
  <sheetViews>
    <sheetView topLeftCell="A14" zoomScale="84" zoomScaleNormal="84" workbookViewId="0">
      <selection activeCell="H26" sqref="H26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67</v>
      </c>
      <c r="D4" s="319"/>
      <c r="E4" s="322" t="s">
        <v>799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thickBot="1" x14ac:dyDescent="0.4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65">
        <v>1</v>
      </c>
      <c r="B8" s="166">
        <v>3</v>
      </c>
      <c r="C8" s="167">
        <v>3603493</v>
      </c>
      <c r="D8" s="168" t="s">
        <v>387</v>
      </c>
      <c r="E8" s="168" t="s">
        <v>82</v>
      </c>
      <c r="F8" s="169">
        <v>1970</v>
      </c>
      <c r="G8" s="170" t="s">
        <v>89</v>
      </c>
      <c r="H8" s="171" t="s">
        <v>67</v>
      </c>
      <c r="I8" s="172"/>
      <c r="J8" s="173">
        <v>1</v>
      </c>
      <c r="K8" s="174" t="s">
        <v>828</v>
      </c>
      <c r="L8" s="175"/>
    </row>
    <row r="9" spans="1:12" ht="29.15" customHeight="1" x14ac:dyDescent="0.35">
      <c r="A9" s="176">
        <v>1</v>
      </c>
      <c r="B9" s="177">
        <v>4</v>
      </c>
      <c r="C9" s="167">
        <v>3603250</v>
      </c>
      <c r="D9" s="116" t="s">
        <v>267</v>
      </c>
      <c r="E9" s="116" t="s">
        <v>268</v>
      </c>
      <c r="F9" s="21">
        <v>1970</v>
      </c>
      <c r="G9" s="178" t="s">
        <v>42</v>
      </c>
      <c r="H9" s="22" t="s">
        <v>67</v>
      </c>
      <c r="I9" s="20"/>
      <c r="J9" s="139">
        <v>2</v>
      </c>
      <c r="K9" s="119" t="s">
        <v>829</v>
      </c>
      <c r="L9" s="179"/>
    </row>
    <row r="10" spans="1:12" ht="29.15" customHeight="1" x14ac:dyDescent="0.35">
      <c r="A10" s="176">
        <v>1</v>
      </c>
      <c r="B10" s="177">
        <v>5</v>
      </c>
      <c r="C10" s="167">
        <v>3603526</v>
      </c>
      <c r="D10" s="116" t="s">
        <v>566</v>
      </c>
      <c r="E10" s="116" t="s">
        <v>82</v>
      </c>
      <c r="F10" s="21">
        <v>1971</v>
      </c>
      <c r="G10" s="178" t="s">
        <v>89</v>
      </c>
      <c r="H10" s="22" t="s">
        <v>67</v>
      </c>
      <c r="I10" s="20"/>
      <c r="J10" s="139">
        <v>3</v>
      </c>
      <c r="K10" s="119" t="s">
        <v>830</v>
      </c>
      <c r="L10" s="179"/>
    </row>
    <row r="11" spans="1:12" ht="29.15" customHeight="1" x14ac:dyDescent="0.35">
      <c r="A11" s="176">
        <v>1</v>
      </c>
      <c r="B11" s="177">
        <v>1</v>
      </c>
      <c r="C11" s="167">
        <v>3602796</v>
      </c>
      <c r="D11" s="116" t="s">
        <v>296</v>
      </c>
      <c r="E11" s="116" t="s">
        <v>191</v>
      </c>
      <c r="F11" s="21">
        <v>1968</v>
      </c>
      <c r="G11" s="178" t="s">
        <v>42</v>
      </c>
      <c r="H11" s="22" t="s">
        <v>67</v>
      </c>
      <c r="I11" s="20"/>
      <c r="J11" s="139">
        <v>4</v>
      </c>
      <c r="K11" s="119" t="s">
        <v>831</v>
      </c>
      <c r="L11" s="179"/>
    </row>
    <row r="12" spans="1:12" ht="29.15" customHeight="1" x14ac:dyDescent="0.35">
      <c r="A12" s="176">
        <v>3</v>
      </c>
      <c r="B12" s="177">
        <v>3</v>
      </c>
      <c r="C12" s="167">
        <v>3602809</v>
      </c>
      <c r="D12" s="116" t="s">
        <v>565</v>
      </c>
      <c r="E12" s="116" t="s">
        <v>114</v>
      </c>
      <c r="F12" s="21">
        <v>1967</v>
      </c>
      <c r="G12" s="178" t="s">
        <v>42</v>
      </c>
      <c r="H12" s="22" t="s">
        <v>67</v>
      </c>
      <c r="I12" s="20"/>
      <c r="J12" s="139">
        <v>1</v>
      </c>
      <c r="K12" s="119" t="s">
        <v>832</v>
      </c>
      <c r="L12" s="179"/>
    </row>
    <row r="13" spans="1:12" ht="29.15" customHeight="1" thickBot="1" x14ac:dyDescent="0.4">
      <c r="A13" s="180">
        <v>2</v>
      </c>
      <c r="B13" s="181">
        <v>6</v>
      </c>
      <c r="C13" s="167">
        <v>3603723</v>
      </c>
      <c r="D13" s="182" t="s">
        <v>483</v>
      </c>
      <c r="E13" s="182" t="s">
        <v>43</v>
      </c>
      <c r="F13" s="183">
        <v>1973</v>
      </c>
      <c r="G13" s="184" t="s">
        <v>42</v>
      </c>
      <c r="H13" s="185" t="s">
        <v>67</v>
      </c>
      <c r="I13" s="186"/>
      <c r="J13" s="187">
        <v>1</v>
      </c>
      <c r="K13" s="188" t="s">
        <v>833</v>
      </c>
      <c r="L13" s="189"/>
    </row>
    <row r="14" spans="1:12" ht="29.15" customHeight="1" x14ac:dyDescent="0.35">
      <c r="A14" s="165">
        <v>2</v>
      </c>
      <c r="B14" s="166">
        <v>4</v>
      </c>
      <c r="C14" s="167">
        <v>3605056</v>
      </c>
      <c r="D14" s="168" t="s">
        <v>121</v>
      </c>
      <c r="E14" s="168" t="s">
        <v>122</v>
      </c>
      <c r="F14" s="169">
        <v>1971</v>
      </c>
      <c r="G14" s="170" t="s">
        <v>52</v>
      </c>
      <c r="H14" s="171" t="s">
        <v>67</v>
      </c>
      <c r="I14" s="172"/>
      <c r="J14" s="173">
        <v>2</v>
      </c>
      <c r="K14" s="174" t="s">
        <v>834</v>
      </c>
      <c r="L14" s="175"/>
    </row>
    <row r="15" spans="1:12" ht="29.15" customHeight="1" x14ac:dyDescent="0.35">
      <c r="A15" s="176">
        <v>2</v>
      </c>
      <c r="B15" s="177">
        <v>1</v>
      </c>
      <c r="C15" s="167">
        <v>3605602</v>
      </c>
      <c r="D15" s="116" t="s">
        <v>351</v>
      </c>
      <c r="E15" s="116" t="s">
        <v>277</v>
      </c>
      <c r="F15" s="21">
        <v>1965</v>
      </c>
      <c r="G15" s="178" t="s">
        <v>52</v>
      </c>
      <c r="H15" s="22" t="s">
        <v>67</v>
      </c>
      <c r="I15" s="20"/>
      <c r="J15" s="139">
        <v>3</v>
      </c>
      <c r="K15" s="119" t="s">
        <v>835</v>
      </c>
      <c r="L15" s="179"/>
    </row>
    <row r="16" spans="1:12" ht="29.15" customHeight="1" x14ac:dyDescent="0.35">
      <c r="A16" s="176">
        <v>3</v>
      </c>
      <c r="B16" s="177">
        <v>4</v>
      </c>
      <c r="C16" s="167">
        <v>3603648</v>
      </c>
      <c r="D16" s="116" t="s">
        <v>448</v>
      </c>
      <c r="E16" s="116" t="s">
        <v>449</v>
      </c>
      <c r="F16" s="21">
        <v>1967</v>
      </c>
      <c r="G16" s="178" t="s">
        <v>80</v>
      </c>
      <c r="H16" s="22" t="s">
        <v>67</v>
      </c>
      <c r="I16" s="20"/>
      <c r="J16" s="139">
        <v>2</v>
      </c>
      <c r="K16" s="119" t="s">
        <v>836</v>
      </c>
      <c r="L16" s="179"/>
    </row>
    <row r="17" spans="1:12" ht="29.15" customHeight="1" x14ac:dyDescent="0.35">
      <c r="A17" s="176">
        <v>2</v>
      </c>
      <c r="B17" s="177">
        <v>5</v>
      </c>
      <c r="C17" s="167">
        <v>3602805</v>
      </c>
      <c r="D17" s="116" t="s">
        <v>466</v>
      </c>
      <c r="E17" s="116" t="s">
        <v>43</v>
      </c>
      <c r="F17" s="21">
        <v>1973</v>
      </c>
      <c r="G17" s="178" t="s">
        <v>42</v>
      </c>
      <c r="H17" s="22" t="s">
        <v>67</v>
      </c>
      <c r="I17" s="20"/>
      <c r="J17" s="139">
        <v>4</v>
      </c>
      <c r="K17" s="119" t="s">
        <v>837</v>
      </c>
      <c r="L17" s="179"/>
    </row>
    <row r="18" spans="1:12" ht="29.15" customHeight="1" x14ac:dyDescent="0.35">
      <c r="A18" s="176">
        <v>3</v>
      </c>
      <c r="B18" s="177">
        <v>5</v>
      </c>
      <c r="C18" s="167">
        <v>3605112</v>
      </c>
      <c r="D18" s="116" t="s">
        <v>500</v>
      </c>
      <c r="E18" s="116" t="s">
        <v>197</v>
      </c>
      <c r="F18" s="21">
        <v>1969</v>
      </c>
      <c r="G18" s="178" t="s">
        <v>52</v>
      </c>
      <c r="H18" s="22" t="s">
        <v>67</v>
      </c>
      <c r="I18" s="20"/>
      <c r="J18" s="139">
        <v>3</v>
      </c>
      <c r="K18" s="119" t="s">
        <v>838</v>
      </c>
      <c r="L18" s="179"/>
    </row>
    <row r="19" spans="1:12" ht="29.15" customHeight="1" thickBot="1" x14ac:dyDescent="0.4">
      <c r="A19" s="180">
        <v>2</v>
      </c>
      <c r="B19" s="181">
        <v>3</v>
      </c>
      <c r="C19" s="167">
        <v>3604187</v>
      </c>
      <c r="D19" s="182" t="s">
        <v>393</v>
      </c>
      <c r="E19" s="182" t="s">
        <v>106</v>
      </c>
      <c r="F19" s="183">
        <v>1973</v>
      </c>
      <c r="G19" s="184" t="s">
        <v>57</v>
      </c>
      <c r="H19" s="185" t="s">
        <v>67</v>
      </c>
      <c r="I19" s="186"/>
      <c r="J19" s="187">
        <v>5</v>
      </c>
      <c r="K19" s="188" t="s">
        <v>839</v>
      </c>
      <c r="L19" s="189"/>
    </row>
    <row r="20" spans="1:12" ht="29.15" customHeight="1" x14ac:dyDescent="0.35">
      <c r="A20" s="165">
        <v>3</v>
      </c>
      <c r="B20" s="166">
        <v>2</v>
      </c>
      <c r="C20" s="167">
        <v>3603385</v>
      </c>
      <c r="D20" s="168" t="s">
        <v>526</v>
      </c>
      <c r="E20" s="168" t="s">
        <v>90</v>
      </c>
      <c r="F20" s="169">
        <v>1967</v>
      </c>
      <c r="G20" s="170" t="s">
        <v>42</v>
      </c>
      <c r="H20" s="171" t="s">
        <v>67</v>
      </c>
      <c r="I20" s="172"/>
      <c r="J20" s="173">
        <v>4</v>
      </c>
      <c r="K20" s="174" t="s">
        <v>840</v>
      </c>
      <c r="L20" s="175"/>
    </row>
    <row r="21" spans="1:12" ht="29.15" customHeight="1" x14ac:dyDescent="0.35">
      <c r="A21" s="176">
        <v>2</v>
      </c>
      <c r="B21" s="177">
        <v>2</v>
      </c>
      <c r="C21" s="167">
        <v>3603585</v>
      </c>
      <c r="D21" s="116" t="s">
        <v>332</v>
      </c>
      <c r="E21" s="116" t="s">
        <v>90</v>
      </c>
      <c r="F21" s="21">
        <v>1973</v>
      </c>
      <c r="G21" s="178" t="s">
        <v>125</v>
      </c>
      <c r="H21" s="22" t="s">
        <v>67</v>
      </c>
      <c r="I21" s="20"/>
      <c r="J21" s="139">
        <v>6</v>
      </c>
      <c r="K21" s="119" t="s">
        <v>841</v>
      </c>
      <c r="L21" s="179"/>
    </row>
    <row r="22" spans="1:12" ht="29.15" customHeight="1" x14ac:dyDescent="0.35">
      <c r="A22" s="176"/>
      <c r="B22" s="177"/>
      <c r="C22" s="167"/>
      <c r="D22" s="116"/>
      <c r="E22" s="116"/>
      <c r="F22" s="21"/>
      <c r="G22" s="178"/>
      <c r="H22" s="22"/>
      <c r="I22" s="20"/>
      <c r="J22" s="139"/>
      <c r="K22" s="119"/>
      <c r="L22" s="179"/>
    </row>
    <row r="23" spans="1:12" ht="29.15" customHeight="1" thickBot="1" x14ac:dyDescent="0.4">
      <c r="A23" s="180"/>
      <c r="B23" s="181"/>
      <c r="C23" s="167"/>
      <c r="D23" s="182"/>
      <c r="E23" s="182"/>
      <c r="F23" s="183"/>
      <c r="G23" s="184"/>
      <c r="H23" s="185"/>
      <c r="I23" s="186"/>
      <c r="J23" s="187"/>
      <c r="K23" s="188"/>
      <c r="L23" s="189"/>
    </row>
    <row r="24" spans="1:12" ht="29.15" customHeight="1" x14ac:dyDescent="0.35">
      <c r="A24" s="165"/>
      <c r="B24" s="166"/>
      <c r="C24" s="167"/>
      <c r="D24" s="168"/>
      <c r="E24" s="168"/>
      <c r="F24" s="169"/>
      <c r="G24" s="170"/>
      <c r="H24" s="171"/>
      <c r="I24" s="172"/>
      <c r="J24" s="173"/>
      <c r="K24" s="174"/>
      <c r="L24" s="175"/>
    </row>
    <row r="25" spans="1:12" ht="29.15" customHeight="1" x14ac:dyDescent="0.35">
      <c r="A25" s="176"/>
      <c r="B25" s="177"/>
      <c r="C25" s="167"/>
      <c r="D25" s="116"/>
      <c r="E25" s="116"/>
      <c r="F25" s="21"/>
      <c r="G25" s="178"/>
      <c r="H25" s="22"/>
      <c r="I25" s="20"/>
      <c r="J25" s="139"/>
      <c r="K25" s="119"/>
      <c r="L25" s="179"/>
    </row>
    <row r="26" spans="1:12" ht="29.15" customHeight="1" x14ac:dyDescent="0.35">
      <c r="A26" s="176"/>
      <c r="B26" s="177"/>
      <c r="C26" s="167"/>
      <c r="D26" s="116"/>
      <c r="E26" s="116"/>
      <c r="F26" s="21"/>
      <c r="G26" s="178"/>
      <c r="H26" s="22"/>
      <c r="I26" s="20"/>
      <c r="J26" s="139"/>
      <c r="K26" s="119"/>
      <c r="L26" s="179"/>
    </row>
    <row r="27" spans="1:12" ht="29.15" customHeight="1" x14ac:dyDescent="0.35">
      <c r="A27" s="176"/>
      <c r="B27" s="177"/>
      <c r="C27" s="167"/>
      <c r="D27" s="116"/>
      <c r="E27" s="116"/>
      <c r="F27" s="21"/>
      <c r="G27" s="178"/>
      <c r="H27" s="22"/>
      <c r="I27" s="20"/>
      <c r="J27" s="139"/>
      <c r="K27" s="119"/>
      <c r="L27" s="179"/>
    </row>
    <row r="28" spans="1:12" ht="29.15" customHeight="1" x14ac:dyDescent="0.35">
      <c r="A28" s="176"/>
      <c r="B28" s="177"/>
      <c r="C28" s="167"/>
      <c r="D28" s="116"/>
      <c r="E28" s="116"/>
      <c r="F28" s="21"/>
      <c r="G28" s="178"/>
      <c r="H28" s="22"/>
      <c r="I28" s="20"/>
      <c r="J28" s="139"/>
      <c r="K28" s="119"/>
      <c r="L28" s="179"/>
    </row>
    <row r="29" spans="1:12" ht="29.15" customHeight="1" thickBot="1" x14ac:dyDescent="0.4">
      <c r="A29" s="180"/>
      <c r="B29" s="181"/>
      <c r="C29" s="167"/>
      <c r="D29" s="182"/>
      <c r="E29" s="182"/>
      <c r="F29" s="183"/>
      <c r="G29" s="184"/>
      <c r="H29" s="185"/>
      <c r="I29" s="186"/>
      <c r="J29" s="187"/>
      <c r="K29" s="188"/>
      <c r="L29" s="189"/>
    </row>
    <row r="30" spans="1:12" ht="29.15" customHeight="1" x14ac:dyDescent="0.35">
      <c r="A30" s="165"/>
      <c r="B30" s="166"/>
      <c r="C30" s="167"/>
      <c r="D30" s="168"/>
      <c r="E30" s="168"/>
      <c r="F30" s="169"/>
      <c r="G30" s="170"/>
      <c r="H30" s="171"/>
      <c r="I30" s="172"/>
      <c r="J30" s="173"/>
      <c r="K30" s="174"/>
      <c r="L30" s="175"/>
    </row>
    <row r="31" spans="1:12" ht="29.15" customHeight="1" x14ac:dyDescent="0.35">
      <c r="A31" s="176"/>
      <c r="B31" s="177"/>
      <c r="C31" s="167"/>
      <c r="D31" s="116"/>
      <c r="E31" s="116"/>
      <c r="F31" s="21"/>
      <c r="G31" s="178"/>
      <c r="H31" s="22"/>
      <c r="I31" s="20"/>
      <c r="J31" s="139"/>
      <c r="K31" s="119"/>
      <c r="L31" s="179"/>
    </row>
    <row r="32" spans="1:12" ht="29.15" customHeight="1" x14ac:dyDescent="0.35">
      <c r="A32" s="176"/>
      <c r="B32" s="177"/>
      <c r="C32" s="167"/>
      <c r="D32" s="116"/>
      <c r="E32" s="116"/>
      <c r="F32" s="21"/>
      <c r="G32" s="178"/>
      <c r="H32" s="22"/>
      <c r="I32" s="20"/>
      <c r="J32" s="139"/>
      <c r="K32" s="119"/>
      <c r="L32" s="179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thickBot="1" x14ac:dyDescent="0.4">
      <c r="A35" s="180"/>
      <c r="B35" s="181"/>
      <c r="C35" s="167"/>
      <c r="D35" s="182"/>
      <c r="E35" s="182"/>
      <c r="F35" s="183"/>
      <c r="G35" s="184"/>
      <c r="H35" s="185"/>
      <c r="I35" s="186"/>
      <c r="J35" s="187"/>
      <c r="K35" s="188"/>
      <c r="L35" s="189"/>
    </row>
    <row r="36" spans="1:12" ht="29.15" customHeight="1" x14ac:dyDescent="0.35">
      <c r="A36" s="165"/>
      <c r="B36" s="166"/>
      <c r="C36" s="167"/>
      <c r="D36" s="168"/>
      <c r="E36" s="168"/>
      <c r="F36" s="169"/>
      <c r="G36" s="170"/>
      <c r="H36" s="171"/>
      <c r="I36" s="172"/>
      <c r="J36" s="173"/>
      <c r="K36" s="174"/>
      <c r="L36" s="175"/>
    </row>
    <row r="37" spans="1:12" ht="29.15" customHeight="1" x14ac:dyDescent="0.35">
      <c r="A37" s="176"/>
      <c r="B37" s="177"/>
      <c r="C37" s="167"/>
      <c r="D37" s="116"/>
      <c r="E37" s="116"/>
      <c r="F37" s="21"/>
      <c r="G37" s="178"/>
      <c r="H37" s="22"/>
      <c r="I37" s="20"/>
      <c r="J37" s="139"/>
      <c r="K37" s="119"/>
      <c r="L37" s="179"/>
    </row>
    <row r="38" spans="1:12" ht="29.15" customHeight="1" x14ac:dyDescent="0.35">
      <c r="A38" s="176"/>
      <c r="B38" s="177"/>
      <c r="C38" s="167"/>
      <c r="D38" s="116"/>
      <c r="E38" s="116"/>
      <c r="F38" s="21"/>
      <c r="G38" s="178"/>
      <c r="H38" s="22"/>
      <c r="I38" s="20"/>
      <c r="J38" s="139"/>
      <c r="K38" s="119"/>
      <c r="L38" s="179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thickBot="1" x14ac:dyDescent="0.4">
      <c r="A41" s="180"/>
      <c r="B41" s="181"/>
      <c r="C41" s="167"/>
      <c r="D41" s="182"/>
      <c r="E41" s="182"/>
      <c r="F41" s="183"/>
      <c r="G41" s="184"/>
      <c r="H41" s="185"/>
      <c r="I41" s="186"/>
      <c r="J41" s="187"/>
      <c r="K41" s="188"/>
      <c r="L41" s="189"/>
    </row>
    <row r="42" spans="1:12" ht="29.15" customHeight="1" x14ac:dyDescent="0.35">
      <c r="A42" s="165"/>
      <c r="B42" s="166"/>
      <c r="C42" s="167"/>
      <c r="D42" s="168"/>
      <c r="E42" s="168"/>
      <c r="F42" s="169"/>
      <c r="G42" s="170"/>
      <c r="H42" s="171"/>
      <c r="I42" s="172"/>
      <c r="J42" s="173"/>
      <c r="K42" s="174"/>
      <c r="L42" s="175"/>
    </row>
    <row r="43" spans="1:12" ht="29.15" customHeight="1" x14ac:dyDescent="0.35">
      <c r="A43" s="176"/>
      <c r="B43" s="177"/>
      <c r="C43" s="167"/>
      <c r="D43" s="116"/>
      <c r="E43" s="116"/>
      <c r="F43" s="21"/>
      <c r="G43" s="178"/>
      <c r="H43" s="22"/>
      <c r="I43" s="20"/>
      <c r="J43" s="139"/>
      <c r="K43" s="119"/>
      <c r="L43" s="179"/>
    </row>
    <row r="44" spans="1:12" ht="29.15" customHeight="1" x14ac:dyDescent="0.35">
      <c r="A44" s="176"/>
      <c r="B44" s="177"/>
      <c r="C44" s="167"/>
      <c r="D44" s="116"/>
      <c r="E44" s="116"/>
      <c r="F44" s="21"/>
      <c r="G44" s="178"/>
      <c r="H44" s="22"/>
      <c r="I44" s="20"/>
      <c r="J44" s="139"/>
      <c r="K44" s="119"/>
      <c r="L44" s="179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thickBot="1" x14ac:dyDescent="0.4">
      <c r="A47" s="180"/>
      <c r="B47" s="181"/>
      <c r="C47" s="167"/>
      <c r="D47" s="182"/>
      <c r="E47" s="182"/>
      <c r="F47" s="183"/>
      <c r="G47" s="184"/>
      <c r="H47" s="185"/>
      <c r="I47" s="186"/>
      <c r="J47" s="187"/>
      <c r="K47" s="188"/>
      <c r="L47" s="189"/>
    </row>
    <row r="48" spans="1:12" ht="29.15" customHeight="1" x14ac:dyDescent="0.35">
      <c r="A48" s="165"/>
      <c r="B48" s="166"/>
      <c r="C48" s="167"/>
      <c r="D48" s="168"/>
      <c r="E48" s="168"/>
      <c r="F48" s="169"/>
      <c r="G48" s="170"/>
      <c r="H48" s="171"/>
      <c r="I48" s="172"/>
      <c r="J48" s="173"/>
      <c r="K48" s="174"/>
      <c r="L48" s="175"/>
    </row>
    <row r="49" spans="1:12" ht="29.15" customHeight="1" x14ac:dyDescent="0.35">
      <c r="A49" s="176"/>
      <c r="B49" s="177"/>
      <c r="C49" s="167"/>
      <c r="D49" s="116"/>
      <c r="E49" s="116"/>
      <c r="F49" s="21"/>
      <c r="G49" s="178"/>
      <c r="H49" s="22"/>
      <c r="I49" s="20"/>
      <c r="J49" s="139"/>
      <c r="K49" s="119"/>
      <c r="L49" s="179"/>
    </row>
    <row r="50" spans="1:12" ht="29.15" customHeight="1" x14ac:dyDescent="0.35">
      <c r="A50" s="176"/>
      <c r="B50" s="177"/>
      <c r="C50" s="167"/>
      <c r="D50" s="116"/>
      <c r="E50" s="116"/>
      <c r="F50" s="21"/>
      <c r="G50" s="178"/>
      <c r="H50" s="22"/>
      <c r="I50" s="20"/>
      <c r="J50" s="139"/>
      <c r="K50" s="119"/>
      <c r="L50" s="179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53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thickBot="1" x14ac:dyDescent="0.4">
      <c r="A53" s="180"/>
      <c r="B53" s="181"/>
      <c r="C53" s="190"/>
      <c r="D53" s="182"/>
      <c r="E53" s="182"/>
      <c r="F53" s="183"/>
      <c r="G53" s="184"/>
      <c r="H53" s="185"/>
      <c r="I53" s="186"/>
      <c r="J53" s="187"/>
      <c r="K53" s="188"/>
      <c r="L53" s="189"/>
    </row>
    <row r="54" spans="1:12" ht="29.15" customHeight="1" x14ac:dyDescent="0.35">
      <c r="A54" s="165"/>
      <c r="B54" s="166"/>
      <c r="C54" s="191"/>
      <c r="D54" s="168"/>
      <c r="E54" s="168"/>
      <c r="F54" s="169"/>
      <c r="G54" s="170"/>
      <c r="H54" s="171"/>
      <c r="I54" s="172"/>
      <c r="J54" s="173"/>
      <c r="K54" s="174"/>
      <c r="L54" s="175"/>
    </row>
    <row r="55" spans="1:12" ht="29.15" customHeight="1" x14ac:dyDescent="0.35">
      <c r="A55" s="176"/>
      <c r="B55" s="177"/>
      <c r="C55" s="153"/>
      <c r="D55" s="116"/>
      <c r="E55" s="116"/>
      <c r="F55" s="21"/>
      <c r="G55" s="178"/>
      <c r="H55" s="22"/>
      <c r="I55" s="20"/>
      <c r="J55" s="139"/>
      <c r="K55" s="119"/>
      <c r="L55" s="179"/>
    </row>
    <row r="56" spans="1:12" ht="29.15" customHeight="1" x14ac:dyDescent="0.35">
      <c r="A56" s="176"/>
      <c r="B56" s="177"/>
      <c r="C56" s="153"/>
      <c r="D56" s="116"/>
      <c r="E56" s="116"/>
      <c r="F56" s="21"/>
      <c r="G56" s="178"/>
      <c r="H56" s="22"/>
      <c r="I56" s="20"/>
      <c r="J56" s="139"/>
      <c r="K56" s="119"/>
      <c r="L56" s="179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thickBot="1" x14ac:dyDescent="0.4">
      <c r="A59" s="180"/>
      <c r="B59" s="181"/>
      <c r="C59" s="190"/>
      <c r="D59" s="182"/>
      <c r="E59" s="182"/>
      <c r="F59" s="183"/>
      <c r="G59" s="184"/>
      <c r="H59" s="185"/>
      <c r="I59" s="186"/>
      <c r="J59" s="187"/>
      <c r="K59" s="188"/>
      <c r="L59" s="189"/>
    </row>
    <row r="60" spans="1:12" ht="29.15" customHeight="1" x14ac:dyDescent="0.35">
      <c r="A60" s="125"/>
      <c r="B60" s="177"/>
      <c r="C60" s="153"/>
      <c r="D60" s="124"/>
      <c r="E60" s="124"/>
      <c r="F60" s="38"/>
      <c r="G60" s="192"/>
      <c r="H60" s="38"/>
      <c r="I60" s="24"/>
      <c r="J60" s="139"/>
      <c r="K60" s="24"/>
      <c r="L60" s="24"/>
    </row>
    <row r="61" spans="1:12" ht="29.15" customHeight="1" x14ac:dyDescent="0.35">
      <c r="A61" s="125"/>
      <c r="B61" s="177"/>
      <c r="C61" s="153"/>
      <c r="D61" s="124"/>
      <c r="E61" s="124"/>
      <c r="F61" s="38"/>
      <c r="G61" s="192"/>
      <c r="H61" s="38"/>
      <c r="I61" s="24"/>
      <c r="J61" s="139"/>
      <c r="K61" s="24"/>
      <c r="L61" s="24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4.9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4.9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9.15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9.15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23"/>
      <c r="D78" s="192"/>
      <c r="E78" s="192"/>
      <c r="F78" s="38"/>
      <c r="G78" s="38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23"/>
      <c r="D79" s="192"/>
      <c r="E79" s="192"/>
      <c r="F79" s="38"/>
      <c r="G79" s="38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38"/>
      <c r="E81" s="38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38"/>
      <c r="E82" s="38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ht="29.15" customHeight="1" x14ac:dyDescent="0.8">
      <c r="B86" s="177"/>
      <c r="C86" s="123"/>
      <c r="D86" s="38" t="str">
        <f>IF(ISERROR(VLOOKUP(C86,[1]!tesserati[#Data],2,FALSE)),"",VLOOKUP(C86,[1]!tesserati[#Data],2,FALSE))</f>
        <v/>
      </c>
      <c r="E86" s="38" t="str">
        <f>IF(ISERROR(VLOOKUP(C86,[1]!tesserati[#Data],3,FALSE)),"",VLOOKUP(C86,[1]!tesserati[#Data],3,FALSE))</f>
        <v/>
      </c>
      <c r="F86" s="38" t="str">
        <f>IF(ISERROR(VLOOKUP(C86,[1]!tesserati[#Data],6,FALSE)),"",VLOOKUP(C86,[1]!tesserati[#Data],6,FALSE))</f>
        <v/>
      </c>
      <c r="G86" s="38" t="str">
        <f>IF(ISERROR(VLOOKUP(C86,[1]!tesserati[#Data],4,FALSE)),"",VLOOKUP(C86,[1]!tesserati[#Data],4,FALSE))</f>
        <v/>
      </c>
      <c r="H86" s="38" t="str">
        <f>IF(ISERROR(VLOOKUP(C86,[1]!tesserati[#Data],8,FALSE)),"",VLOOKUP(C86,[1]!tesserati[#Data],8,FALSE))</f>
        <v/>
      </c>
      <c r="I86" s="24"/>
      <c r="J86" s="139"/>
      <c r="K86" s="24"/>
      <c r="L86" s="24"/>
    </row>
    <row r="87" spans="1:12" ht="29.15" customHeight="1" x14ac:dyDescent="0.8">
      <c r="B87" s="177"/>
      <c r="C87" s="123"/>
      <c r="D87" s="38" t="str">
        <f>IF(ISERROR(VLOOKUP(C87,[1]!tesserati[#Data],2,FALSE)),"",VLOOKUP(C87,[1]!tesserati[#Data],2,FALSE))</f>
        <v/>
      </c>
      <c r="E87" s="38" t="str">
        <f>IF(ISERROR(VLOOKUP(C87,[1]!tesserati[#Data],3,FALSE)),"",VLOOKUP(C87,[1]!tesserati[#Data],3,FALSE))</f>
        <v/>
      </c>
      <c r="F87" s="38" t="str">
        <f>IF(ISERROR(VLOOKUP(C87,[1]!tesserati[#Data],6,FALSE)),"",VLOOKUP(C87,[1]!tesserati[#Data],6,FALSE))</f>
        <v/>
      </c>
      <c r="G87" s="38" t="str">
        <f>IF(ISERROR(VLOOKUP(C87,[1]!tesserati[#Data],4,FALSE)),"",VLOOKUP(C87,[1]!tesserati[#Data],4,FALSE))</f>
        <v/>
      </c>
      <c r="H87" s="38" t="str">
        <f>IF(ISERROR(VLOOKUP(C87,[1]!tesserati[#Data],8,FALSE)),"",VLOOKUP(C87,[1]!tesserati[#Data],8,FALSE))</f>
        <v/>
      </c>
      <c r="I87" s="24"/>
      <c r="J87" s="139"/>
      <c r="K87" s="24"/>
      <c r="L87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G1:G1048576">
    <cfRule type="containsText" dxfId="14" priority="1" operator="containsText" text="bovolone">
      <formula>NOT(ISERROR(SEARCH("bovolone",G1)))</formula>
    </cfRule>
  </conditionalFormatting>
  <conditionalFormatting sqref="J8:J87">
    <cfRule type="duplicateValues" dxfId="13" priority="2" stopIfTrue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81"/>
  <sheetViews>
    <sheetView zoomScale="75" zoomScaleNormal="75" workbookViewId="0">
      <selection activeCell="A39" sqref="A39:N81"/>
    </sheetView>
  </sheetViews>
  <sheetFormatPr defaultColWidth="9.08984375" defaultRowHeight="15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33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COUNTA(C9:C92)</f>
        <v>25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/>
      <c r="L3" s="248"/>
      <c r="M3" s="361"/>
    </row>
    <row r="4" spans="1:13" ht="15" customHeight="1" x14ac:dyDescent="0.35">
      <c r="A4" s="333"/>
      <c r="B4" s="334"/>
      <c r="C4" s="318" t="s">
        <v>625</v>
      </c>
      <c r="D4" s="319"/>
      <c r="E4" s="322" t="s">
        <v>626</v>
      </c>
      <c r="F4" s="350"/>
      <c r="G4" s="324"/>
      <c r="H4" s="359">
        <v>0.375</v>
      </c>
      <c r="I4" s="257"/>
      <c r="J4" s="315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  <c r="M5" s="362"/>
    </row>
    <row r="6" spans="1:13" ht="21.75" customHeight="1" x14ac:dyDescent="0.35">
      <c r="A6" s="357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29" t="s">
        <v>633</v>
      </c>
      <c r="M6" s="310" t="s">
        <v>19</v>
      </c>
    </row>
    <row r="7" spans="1:13" ht="18" customHeight="1" x14ac:dyDescent="0.35">
      <c r="A7" s="357"/>
      <c r="B7" s="358"/>
      <c r="C7" s="310"/>
      <c r="D7" s="310"/>
      <c r="E7" s="310"/>
      <c r="F7" s="310"/>
      <c r="G7" s="310"/>
      <c r="H7" s="326"/>
      <c r="I7" s="354"/>
      <c r="J7" s="355"/>
      <c r="K7" s="356"/>
      <c r="L7" s="329"/>
      <c r="M7" s="356"/>
    </row>
    <row r="8" spans="1:13" ht="35.25" customHeight="1" x14ac:dyDescent="0.35">
      <c r="A8" s="216" t="s">
        <v>113</v>
      </c>
      <c r="B8" s="114">
        <v>39</v>
      </c>
      <c r="C8" s="115">
        <v>3602813</v>
      </c>
      <c r="D8" s="116" t="s">
        <v>593</v>
      </c>
      <c r="E8" s="116" t="s">
        <v>63</v>
      </c>
      <c r="F8" s="21">
        <v>1978</v>
      </c>
      <c r="G8" s="117" t="s">
        <v>42</v>
      </c>
      <c r="H8" s="22" t="s">
        <v>113</v>
      </c>
      <c r="I8" s="20"/>
      <c r="J8" s="118">
        <v>6</v>
      </c>
      <c r="K8" s="119" t="s">
        <v>634</v>
      </c>
      <c r="L8" s="116"/>
      <c r="M8" s="24">
        <v>1</v>
      </c>
    </row>
    <row r="9" spans="1:13" ht="29.15" customHeight="1" x14ac:dyDescent="0.35">
      <c r="A9" s="120"/>
      <c r="B9" s="114">
        <v>4</v>
      </c>
      <c r="C9" s="121">
        <v>3604584</v>
      </c>
      <c r="D9" s="116" t="s">
        <v>110</v>
      </c>
      <c r="E9" s="116" t="s">
        <v>111</v>
      </c>
      <c r="F9" s="21">
        <v>1975</v>
      </c>
      <c r="G9" s="117" t="s">
        <v>112</v>
      </c>
      <c r="H9" s="22" t="s">
        <v>113</v>
      </c>
      <c r="I9" s="20"/>
      <c r="J9" s="118">
        <v>11</v>
      </c>
      <c r="K9" s="119" t="s">
        <v>635</v>
      </c>
      <c r="L9" s="116"/>
      <c r="M9" s="24">
        <v>2</v>
      </c>
    </row>
    <row r="10" spans="1:13" ht="29.15" customHeight="1" x14ac:dyDescent="0.35">
      <c r="A10" s="122"/>
      <c r="B10" s="114">
        <v>28</v>
      </c>
      <c r="C10" s="123">
        <v>3603718</v>
      </c>
      <c r="D10" s="116" t="s">
        <v>485</v>
      </c>
      <c r="E10" s="116" t="s">
        <v>124</v>
      </c>
      <c r="F10" s="21">
        <v>1977</v>
      </c>
      <c r="G10" s="117" t="s">
        <v>42</v>
      </c>
      <c r="H10" s="22" t="s">
        <v>113</v>
      </c>
      <c r="I10" s="20"/>
      <c r="J10" s="118">
        <v>11</v>
      </c>
      <c r="K10" s="119" t="s">
        <v>636</v>
      </c>
      <c r="L10" s="124"/>
      <c r="M10" s="24">
        <v>3</v>
      </c>
    </row>
    <row r="11" spans="1:13" ht="29.15" customHeight="1" x14ac:dyDescent="0.35">
      <c r="A11" s="216" t="s">
        <v>53</v>
      </c>
      <c r="B11" s="114"/>
      <c r="C11" s="123"/>
      <c r="D11" s="116"/>
      <c r="E11" s="116"/>
      <c r="F11" s="21"/>
      <c r="G11" s="117"/>
      <c r="H11" s="22"/>
      <c r="I11" s="20"/>
      <c r="J11" s="118"/>
      <c r="K11" s="119"/>
      <c r="L11" s="124"/>
      <c r="M11" s="24"/>
    </row>
    <row r="12" spans="1:13" ht="29.15" customHeight="1" x14ac:dyDescent="0.35">
      <c r="A12" s="125"/>
      <c r="B12" s="114">
        <v>1</v>
      </c>
      <c r="C12" s="123">
        <v>3605052</v>
      </c>
      <c r="D12" s="116" t="s">
        <v>50</v>
      </c>
      <c r="E12" s="116" t="s">
        <v>51</v>
      </c>
      <c r="F12" s="21">
        <v>1971</v>
      </c>
      <c r="G12" s="117" t="s">
        <v>52</v>
      </c>
      <c r="H12" s="22" t="s">
        <v>53</v>
      </c>
      <c r="I12" s="20"/>
      <c r="J12" s="118">
        <v>8</v>
      </c>
      <c r="K12" s="126" t="s">
        <v>637</v>
      </c>
      <c r="L12" s="116"/>
      <c r="M12" s="24">
        <v>1</v>
      </c>
    </row>
    <row r="13" spans="1:13" ht="29.15" customHeight="1" x14ac:dyDescent="0.35">
      <c r="A13" s="38"/>
      <c r="B13" s="114">
        <v>38</v>
      </c>
      <c r="C13" s="123">
        <v>3603382</v>
      </c>
      <c r="D13" s="116" t="s">
        <v>595</v>
      </c>
      <c r="E13" s="116" t="s">
        <v>314</v>
      </c>
      <c r="F13" s="21">
        <v>1969</v>
      </c>
      <c r="G13" s="117" t="s">
        <v>42</v>
      </c>
      <c r="H13" s="22" t="s">
        <v>53</v>
      </c>
      <c r="I13" s="20"/>
      <c r="J13" s="118">
        <v>7</v>
      </c>
      <c r="K13" s="217" t="s">
        <v>855</v>
      </c>
      <c r="L13" s="116"/>
      <c r="M13" s="24">
        <v>2</v>
      </c>
    </row>
    <row r="14" spans="1:13" ht="29.15" customHeight="1" x14ac:dyDescent="0.35">
      <c r="A14" s="38"/>
      <c r="B14" s="114">
        <v>36</v>
      </c>
      <c r="C14" s="123">
        <v>3602812</v>
      </c>
      <c r="D14" s="116" t="s">
        <v>593</v>
      </c>
      <c r="E14" s="116" t="s">
        <v>263</v>
      </c>
      <c r="F14" s="21">
        <v>1973</v>
      </c>
      <c r="G14" s="117" t="s">
        <v>42</v>
      </c>
      <c r="H14" s="22" t="s">
        <v>53</v>
      </c>
      <c r="I14" s="20"/>
      <c r="J14" s="118">
        <v>9</v>
      </c>
      <c r="K14" s="119" t="s">
        <v>854</v>
      </c>
      <c r="L14" s="116"/>
      <c r="M14" s="24">
        <v>3</v>
      </c>
    </row>
    <row r="15" spans="1:13" ht="29.15" customHeight="1" x14ac:dyDescent="0.35">
      <c r="A15" s="125"/>
      <c r="B15" s="114">
        <v>33</v>
      </c>
      <c r="C15" s="123">
        <v>3605148</v>
      </c>
      <c r="D15" s="116" t="s">
        <v>530</v>
      </c>
      <c r="E15" s="116" t="s">
        <v>238</v>
      </c>
      <c r="F15" s="21">
        <v>1969</v>
      </c>
      <c r="G15" s="117" t="s">
        <v>52</v>
      </c>
      <c r="H15" s="22" t="s">
        <v>53</v>
      </c>
      <c r="I15" s="20"/>
      <c r="J15" s="118">
        <v>10</v>
      </c>
      <c r="K15" s="119" t="s">
        <v>638</v>
      </c>
      <c r="L15" s="124"/>
      <c r="M15" s="24">
        <v>4</v>
      </c>
    </row>
    <row r="16" spans="1:13" ht="29.15" customHeight="1" x14ac:dyDescent="0.35">
      <c r="A16" s="216" t="s">
        <v>32</v>
      </c>
      <c r="B16" s="114"/>
      <c r="C16" s="123"/>
      <c r="D16" s="116"/>
      <c r="E16" s="116"/>
      <c r="F16" s="21"/>
      <c r="G16" s="117"/>
      <c r="H16" s="22"/>
      <c r="I16" s="20"/>
      <c r="J16" s="118"/>
      <c r="K16" s="119"/>
      <c r="L16" s="124"/>
      <c r="M16" s="24"/>
    </row>
    <row r="17" spans="1:13" ht="29.15" customHeight="1" x14ac:dyDescent="0.35">
      <c r="A17" s="125"/>
      <c r="B17" s="114">
        <v>9</v>
      </c>
      <c r="C17" s="123">
        <v>3605082</v>
      </c>
      <c r="D17" s="116" t="s">
        <v>316</v>
      </c>
      <c r="E17" s="116" t="s">
        <v>41</v>
      </c>
      <c r="F17" s="21">
        <v>2002</v>
      </c>
      <c r="G17" s="117" t="s">
        <v>52</v>
      </c>
      <c r="H17" s="22" t="s">
        <v>32</v>
      </c>
      <c r="I17" s="20"/>
      <c r="J17" s="118">
        <v>1</v>
      </c>
      <c r="K17" s="119" t="s">
        <v>639</v>
      </c>
      <c r="L17" s="116"/>
      <c r="M17" s="24">
        <v>1</v>
      </c>
    </row>
    <row r="18" spans="1:13" ht="29.15" customHeight="1" x14ac:dyDescent="0.35">
      <c r="A18" s="24"/>
      <c r="B18" s="114">
        <v>2</v>
      </c>
      <c r="C18" s="123">
        <v>3604427</v>
      </c>
      <c r="D18" s="116" t="s">
        <v>102</v>
      </c>
      <c r="E18" s="116" t="s">
        <v>103</v>
      </c>
      <c r="F18" s="21">
        <v>2003</v>
      </c>
      <c r="G18" s="117" t="s">
        <v>57</v>
      </c>
      <c r="H18" s="22" t="s">
        <v>32</v>
      </c>
      <c r="I18" s="20"/>
      <c r="J18" s="118">
        <v>2</v>
      </c>
      <c r="K18" s="126" t="s">
        <v>640</v>
      </c>
      <c r="L18" s="116"/>
      <c r="M18" s="24">
        <v>2</v>
      </c>
    </row>
    <row r="19" spans="1:13" ht="29.15" customHeight="1" x14ac:dyDescent="0.35">
      <c r="A19" s="38"/>
      <c r="B19" s="114">
        <v>37</v>
      </c>
      <c r="C19" s="123">
        <v>3605130</v>
      </c>
      <c r="D19" s="116" t="s">
        <v>594</v>
      </c>
      <c r="E19" s="116" t="s">
        <v>274</v>
      </c>
      <c r="F19" s="21">
        <v>2003</v>
      </c>
      <c r="G19" s="117" t="s">
        <v>52</v>
      </c>
      <c r="H19" s="22" t="s">
        <v>32</v>
      </c>
      <c r="I19" s="20"/>
      <c r="J19" s="118">
        <v>1</v>
      </c>
      <c r="K19" s="119" t="s">
        <v>641</v>
      </c>
      <c r="L19" s="116"/>
      <c r="M19" s="24">
        <v>3</v>
      </c>
    </row>
    <row r="20" spans="1:13" ht="29.15" customHeight="1" x14ac:dyDescent="0.35">
      <c r="A20" s="122"/>
      <c r="B20" s="114">
        <v>32</v>
      </c>
      <c r="C20" s="123">
        <v>3605120</v>
      </c>
      <c r="D20" s="116" t="s">
        <v>522</v>
      </c>
      <c r="E20" s="116" t="s">
        <v>523</v>
      </c>
      <c r="F20" s="21">
        <v>2002</v>
      </c>
      <c r="G20" s="117" t="s">
        <v>52</v>
      </c>
      <c r="H20" s="22" t="s">
        <v>32</v>
      </c>
      <c r="I20" s="20"/>
      <c r="J20" s="118">
        <v>2</v>
      </c>
      <c r="K20" s="119" t="s">
        <v>642</v>
      </c>
      <c r="L20" s="124"/>
      <c r="M20" s="24">
        <v>4</v>
      </c>
    </row>
    <row r="21" spans="1:13" ht="29.15" customHeight="1" x14ac:dyDescent="0.35">
      <c r="A21" s="122"/>
      <c r="B21" s="114">
        <v>31</v>
      </c>
      <c r="C21" s="123">
        <v>3604443</v>
      </c>
      <c r="D21" s="116" t="s">
        <v>497</v>
      </c>
      <c r="E21" s="116" t="s">
        <v>363</v>
      </c>
      <c r="F21" s="21">
        <v>2002</v>
      </c>
      <c r="G21" s="117" t="s">
        <v>57</v>
      </c>
      <c r="H21" s="22" t="s">
        <v>32</v>
      </c>
      <c r="I21" s="20"/>
      <c r="J21" s="118">
        <v>4</v>
      </c>
      <c r="K21" s="126" t="s">
        <v>643</v>
      </c>
      <c r="L21" s="124"/>
      <c r="M21" s="24">
        <v>5</v>
      </c>
    </row>
    <row r="22" spans="1:13" ht="29.15" customHeight="1" x14ac:dyDescent="0.35">
      <c r="A22" s="125"/>
      <c r="B22" s="114">
        <v>3</v>
      </c>
      <c r="C22" s="127">
        <v>3604428</v>
      </c>
      <c r="D22" s="116" t="s">
        <v>102</v>
      </c>
      <c r="E22" s="116" t="s">
        <v>104</v>
      </c>
      <c r="F22" s="21">
        <v>2003</v>
      </c>
      <c r="G22" s="117" t="s">
        <v>57</v>
      </c>
      <c r="H22" s="22" t="s">
        <v>32</v>
      </c>
      <c r="I22" s="20"/>
      <c r="J22" s="118">
        <v>5</v>
      </c>
      <c r="K22" s="119" t="s">
        <v>644</v>
      </c>
      <c r="L22" s="128"/>
      <c r="M22" s="24">
        <v>6</v>
      </c>
    </row>
    <row r="23" spans="1:13" ht="29.15" customHeight="1" x14ac:dyDescent="0.35">
      <c r="A23" s="129"/>
      <c r="B23" s="114">
        <v>5</v>
      </c>
      <c r="C23" s="130">
        <v>3604088</v>
      </c>
      <c r="D23" s="116" t="s">
        <v>177</v>
      </c>
      <c r="E23" s="116" t="s">
        <v>178</v>
      </c>
      <c r="F23" s="21">
        <v>2003</v>
      </c>
      <c r="G23" s="117" t="s">
        <v>48</v>
      </c>
      <c r="H23" s="22" t="s">
        <v>32</v>
      </c>
      <c r="I23" s="20"/>
      <c r="J23" s="118">
        <v>6</v>
      </c>
      <c r="K23" s="119" t="s">
        <v>645</v>
      </c>
      <c r="L23" s="128"/>
      <c r="M23" s="24">
        <v>7</v>
      </c>
    </row>
    <row r="24" spans="1:13" ht="29.15" customHeight="1" x14ac:dyDescent="0.35">
      <c r="A24" s="129"/>
      <c r="B24" s="114">
        <v>6</v>
      </c>
      <c r="C24" s="131">
        <v>3603054</v>
      </c>
      <c r="D24" s="116" t="s">
        <v>221</v>
      </c>
      <c r="E24" s="116" t="s">
        <v>54</v>
      </c>
      <c r="F24" s="21">
        <v>2002</v>
      </c>
      <c r="G24" s="117" t="s">
        <v>85</v>
      </c>
      <c r="H24" s="22" t="s">
        <v>32</v>
      </c>
      <c r="I24" s="20"/>
      <c r="J24" s="118">
        <v>9</v>
      </c>
      <c r="K24" s="126" t="s">
        <v>646</v>
      </c>
      <c r="L24" s="128"/>
      <c r="M24" s="24">
        <v>8</v>
      </c>
    </row>
    <row r="25" spans="1:13" ht="29.15" customHeight="1" x14ac:dyDescent="0.35">
      <c r="A25" s="132"/>
      <c r="B25" s="114">
        <v>29</v>
      </c>
      <c r="C25" s="123">
        <v>3605143</v>
      </c>
      <c r="D25" s="116" t="s">
        <v>490</v>
      </c>
      <c r="E25" s="116" t="s">
        <v>88</v>
      </c>
      <c r="F25" s="21">
        <v>2003</v>
      </c>
      <c r="G25" s="117" t="s">
        <v>52</v>
      </c>
      <c r="H25" s="22" t="s">
        <v>32</v>
      </c>
      <c r="I25" s="20"/>
      <c r="J25" s="118">
        <v>8</v>
      </c>
      <c r="K25" s="119" t="s">
        <v>852</v>
      </c>
      <c r="M25" s="24">
        <v>9</v>
      </c>
    </row>
    <row r="26" spans="1:13" ht="29.15" customHeight="1" x14ac:dyDescent="0.35">
      <c r="A26" s="216" t="s">
        <v>38</v>
      </c>
      <c r="B26" s="114"/>
      <c r="C26" s="123"/>
      <c r="D26" s="116"/>
      <c r="E26" s="116"/>
      <c r="F26" s="21"/>
      <c r="G26" s="117"/>
      <c r="H26" s="22"/>
      <c r="I26" s="20"/>
      <c r="J26" s="118"/>
      <c r="K26" s="119"/>
      <c r="M26" s="24"/>
    </row>
    <row r="27" spans="1:13" ht="29.15" customHeight="1" x14ac:dyDescent="0.35">
      <c r="A27" s="216"/>
      <c r="B27" s="114">
        <v>8</v>
      </c>
      <c r="C27" s="127">
        <v>3604436</v>
      </c>
      <c r="D27" s="116" t="s">
        <v>310</v>
      </c>
      <c r="E27" s="116" t="s">
        <v>186</v>
      </c>
      <c r="F27" s="21">
        <v>2000</v>
      </c>
      <c r="G27" s="117" t="s">
        <v>57</v>
      </c>
      <c r="H27" s="22" t="s">
        <v>38</v>
      </c>
      <c r="I27" s="20"/>
      <c r="J27" s="118">
        <v>4</v>
      </c>
      <c r="K27" s="119" t="s">
        <v>647</v>
      </c>
      <c r="L27" s="128"/>
      <c r="M27" s="24">
        <v>1</v>
      </c>
    </row>
    <row r="28" spans="1:13" ht="29.15" customHeight="1" x14ac:dyDescent="0.35">
      <c r="A28" s="216"/>
      <c r="B28" s="114">
        <v>15</v>
      </c>
      <c r="C28" s="123">
        <v>3605265</v>
      </c>
      <c r="D28" s="116" t="s">
        <v>482</v>
      </c>
      <c r="E28" s="116" t="s">
        <v>74</v>
      </c>
      <c r="F28" s="21">
        <v>2001</v>
      </c>
      <c r="G28" s="117" t="s">
        <v>77</v>
      </c>
      <c r="H28" s="22" t="s">
        <v>38</v>
      </c>
      <c r="I28" s="20"/>
      <c r="J28" s="118">
        <v>3</v>
      </c>
      <c r="K28" s="126" t="s">
        <v>648</v>
      </c>
      <c r="M28" s="24">
        <v>2</v>
      </c>
    </row>
    <row r="29" spans="1:13" ht="29.15" customHeight="1" x14ac:dyDescent="0.35">
      <c r="A29" s="216"/>
      <c r="B29" s="114">
        <v>10</v>
      </c>
      <c r="C29" s="127">
        <v>3605088</v>
      </c>
      <c r="D29" s="116" t="s">
        <v>341</v>
      </c>
      <c r="E29" s="116" t="s">
        <v>84</v>
      </c>
      <c r="F29" s="21">
        <v>2000</v>
      </c>
      <c r="G29" s="117" t="s">
        <v>52</v>
      </c>
      <c r="H29" s="22" t="s">
        <v>38</v>
      </c>
      <c r="I29" s="20"/>
      <c r="J29" s="118">
        <v>3</v>
      </c>
      <c r="K29" s="119" t="s">
        <v>649</v>
      </c>
      <c r="L29" s="128"/>
      <c r="M29" s="24">
        <v>3</v>
      </c>
    </row>
    <row r="30" spans="1:13" ht="29.15" customHeight="1" x14ac:dyDescent="0.35">
      <c r="A30" s="216"/>
      <c r="B30" s="114">
        <v>7</v>
      </c>
      <c r="C30" s="127">
        <v>3605075</v>
      </c>
      <c r="D30" s="116" t="s">
        <v>302</v>
      </c>
      <c r="E30" s="116" t="s">
        <v>63</v>
      </c>
      <c r="F30" s="21">
        <v>2000</v>
      </c>
      <c r="G30" s="117" t="s">
        <v>52</v>
      </c>
      <c r="H30" s="22" t="s">
        <v>38</v>
      </c>
      <c r="I30" s="20"/>
      <c r="J30" s="118">
        <v>7</v>
      </c>
      <c r="K30" s="119" t="s">
        <v>650</v>
      </c>
      <c r="L30" s="128"/>
      <c r="M30" s="24">
        <v>4</v>
      </c>
    </row>
    <row r="31" spans="1:13" ht="29.15" customHeight="1" x14ac:dyDescent="0.35">
      <c r="A31" s="216" t="s">
        <v>76</v>
      </c>
      <c r="B31" s="114"/>
      <c r="C31" s="127"/>
      <c r="D31" s="116"/>
      <c r="E31" s="116"/>
      <c r="F31" s="21"/>
      <c r="G31" s="117"/>
      <c r="H31" s="22"/>
      <c r="I31" s="20"/>
      <c r="J31" s="118"/>
      <c r="K31" s="119"/>
      <c r="L31" s="128"/>
      <c r="M31" s="24"/>
    </row>
    <row r="32" spans="1:13" ht="29.15" customHeight="1" x14ac:dyDescent="0.35">
      <c r="A32" s="216"/>
      <c r="B32" s="114">
        <v>14</v>
      </c>
      <c r="C32" s="127">
        <v>3603987</v>
      </c>
      <c r="D32" s="134" t="s">
        <v>453</v>
      </c>
      <c r="E32" s="134" t="s">
        <v>220</v>
      </c>
      <c r="F32" s="135">
        <v>1993</v>
      </c>
      <c r="G32" s="136" t="s">
        <v>141</v>
      </c>
      <c r="H32" s="137" t="s">
        <v>76</v>
      </c>
      <c r="I32" s="138"/>
      <c r="J32" s="118">
        <v>5</v>
      </c>
      <c r="K32" s="126" t="s">
        <v>651</v>
      </c>
      <c r="L32" s="124"/>
      <c r="M32" s="24">
        <v>1</v>
      </c>
    </row>
    <row r="33" spans="1:13" ht="29.15" customHeight="1" x14ac:dyDescent="0.35">
      <c r="A33" s="216"/>
      <c r="B33" s="114">
        <v>12</v>
      </c>
      <c r="C33" s="127">
        <v>3603329</v>
      </c>
      <c r="D33" s="116" t="s">
        <v>374</v>
      </c>
      <c r="E33" s="116" t="s">
        <v>375</v>
      </c>
      <c r="F33" s="21">
        <v>1995</v>
      </c>
      <c r="G33" s="117" t="s">
        <v>125</v>
      </c>
      <c r="H33" s="22" t="s">
        <v>76</v>
      </c>
      <c r="I33" s="20"/>
      <c r="J33" s="118">
        <v>10</v>
      </c>
      <c r="K33" s="119" t="s">
        <v>652</v>
      </c>
      <c r="L33" s="116"/>
      <c r="M33" s="24">
        <v>2</v>
      </c>
    </row>
    <row r="34" spans="1:13" ht="29.15" customHeight="1" x14ac:dyDescent="0.35">
      <c r="A34" s="216"/>
      <c r="B34" s="114">
        <v>13</v>
      </c>
      <c r="C34" s="123">
        <v>3602799</v>
      </c>
      <c r="D34" s="116" t="s">
        <v>427</v>
      </c>
      <c r="E34" s="116" t="s">
        <v>215</v>
      </c>
      <c r="F34" s="21">
        <v>1992</v>
      </c>
      <c r="G34" s="117" t="s">
        <v>42</v>
      </c>
      <c r="H34" s="22" t="s">
        <v>76</v>
      </c>
      <c r="I34" s="20"/>
      <c r="J34" s="118">
        <v>12</v>
      </c>
      <c r="K34" s="119" t="s">
        <v>653</v>
      </c>
      <c r="L34" s="116"/>
      <c r="M34" s="24">
        <v>3</v>
      </c>
    </row>
    <row r="35" spans="1:13" ht="29.15" customHeight="1" x14ac:dyDescent="0.35">
      <c r="A35" s="216" t="s">
        <v>95</v>
      </c>
      <c r="B35" s="114"/>
      <c r="C35" s="123"/>
      <c r="D35" s="116"/>
      <c r="E35" s="116"/>
      <c r="F35" s="21"/>
      <c r="G35" s="117"/>
      <c r="H35" s="22"/>
      <c r="I35" s="20"/>
      <c r="J35" s="118"/>
      <c r="K35" s="119"/>
      <c r="L35" s="116"/>
      <c r="M35" s="24"/>
    </row>
    <row r="36" spans="1:13" ht="29.15" customHeight="1" x14ac:dyDescent="0.35">
      <c r="A36" s="125"/>
      <c r="B36" s="114">
        <v>30</v>
      </c>
      <c r="C36" s="123">
        <v>3603357</v>
      </c>
      <c r="D36" s="116" t="s">
        <v>491</v>
      </c>
      <c r="E36" s="116" t="s">
        <v>100</v>
      </c>
      <c r="F36" s="21">
        <v>1964</v>
      </c>
      <c r="G36" s="117" t="s">
        <v>42</v>
      </c>
      <c r="H36" s="22" t="s">
        <v>95</v>
      </c>
      <c r="I36" s="20"/>
      <c r="J36" s="118">
        <v>12</v>
      </c>
      <c r="K36" s="119" t="s">
        <v>654</v>
      </c>
      <c r="L36" s="116"/>
      <c r="M36" s="24">
        <v>1</v>
      </c>
    </row>
    <row r="37" spans="1:13" ht="29.15" customHeight="1" x14ac:dyDescent="0.35">
      <c r="A37" s="215" t="s">
        <v>176</v>
      </c>
      <c r="C37" s="22" t="s">
        <v>860</v>
      </c>
      <c r="D37" s="1"/>
      <c r="E37" s="1"/>
      <c r="F37" s="1"/>
      <c r="G37" s="1"/>
      <c r="H37" s="1"/>
      <c r="L37" s="124"/>
      <c r="M37" s="24"/>
    </row>
    <row r="38" spans="1:13" ht="29.15" customHeight="1" x14ac:dyDescent="0.35">
      <c r="A38" s="38"/>
      <c r="B38" s="114">
        <v>34</v>
      </c>
      <c r="C38" s="123">
        <v>3604185</v>
      </c>
      <c r="D38" s="116" t="s">
        <v>568</v>
      </c>
      <c r="E38" s="116" t="s">
        <v>569</v>
      </c>
      <c r="F38" s="21">
        <v>1955</v>
      </c>
      <c r="G38" s="117" t="s">
        <v>57</v>
      </c>
      <c r="H38" s="22" t="s">
        <v>176</v>
      </c>
      <c r="I38" s="20"/>
      <c r="J38" s="118">
        <v>13</v>
      </c>
      <c r="K38" s="119" t="s">
        <v>853</v>
      </c>
      <c r="L38" s="116"/>
      <c r="M38" s="24">
        <v>1</v>
      </c>
    </row>
    <row r="39" spans="1:13" ht="29.15" customHeight="1" x14ac:dyDescent="0.35">
      <c r="A39" s="38"/>
      <c r="B39" s="114"/>
      <c r="C39" s="123"/>
      <c r="D39" s="116"/>
      <c r="E39" s="116"/>
      <c r="F39" s="21"/>
      <c r="G39" s="117"/>
      <c r="H39" s="22"/>
      <c r="I39" s="20"/>
      <c r="J39" s="139"/>
      <c r="K39" s="119"/>
      <c r="L39" s="116"/>
      <c r="M39" s="24"/>
    </row>
    <row r="40" spans="1:13" ht="29.15" customHeight="1" x14ac:dyDescent="0.35">
      <c r="A40" s="38"/>
      <c r="B40" s="114"/>
      <c r="C40" s="123"/>
      <c r="D40" s="116"/>
      <c r="E40" s="116"/>
      <c r="F40" s="21"/>
      <c r="G40" s="117"/>
      <c r="H40" s="22"/>
      <c r="I40" s="20"/>
      <c r="J40" s="139"/>
      <c r="K40" s="119"/>
      <c r="L40" s="116"/>
      <c r="M40" s="24"/>
    </row>
    <row r="41" spans="1:13" ht="29.15" customHeight="1" x14ac:dyDescent="0.35">
      <c r="A41" s="38"/>
      <c r="B41" s="114"/>
      <c r="C41" s="123"/>
      <c r="D41" s="124"/>
      <c r="E41" s="124"/>
      <c r="F41" s="38"/>
      <c r="G41" s="38"/>
      <c r="H41" s="38"/>
      <c r="I41" s="24"/>
      <c r="J41" s="139"/>
      <c r="K41" s="24"/>
      <c r="L41" s="124"/>
      <c r="M41" s="24"/>
    </row>
    <row r="42" spans="1:13" ht="29.15" customHeight="1" x14ac:dyDescent="0.35">
      <c r="A42" s="38"/>
      <c r="B42" s="114"/>
      <c r="C42" s="123"/>
      <c r="D42" s="124"/>
      <c r="E42" s="124"/>
      <c r="F42" s="38"/>
      <c r="G42" s="38"/>
      <c r="H42" s="38"/>
      <c r="I42" s="24"/>
      <c r="J42" s="139"/>
      <c r="K42" s="24"/>
      <c r="L42" s="124"/>
      <c r="M42" s="24"/>
    </row>
    <row r="43" spans="1:13" ht="29.15" customHeight="1" x14ac:dyDescent="0.35">
      <c r="A43" s="38"/>
      <c r="B43" s="114"/>
      <c r="C43" s="123"/>
      <c r="D43" s="124"/>
      <c r="E43" s="124"/>
      <c r="F43" s="38"/>
      <c r="G43" s="38"/>
      <c r="H43" s="38"/>
      <c r="I43" s="24"/>
      <c r="J43" s="139"/>
      <c r="K43" s="24"/>
      <c r="L43" s="124"/>
      <c r="M43" s="24"/>
    </row>
    <row r="44" spans="1:13" ht="29.15" customHeight="1" x14ac:dyDescent="0.35">
      <c r="A44" s="38"/>
      <c r="B44" s="114"/>
      <c r="C44" s="123"/>
      <c r="D44" s="124"/>
      <c r="E44" s="124"/>
      <c r="F44" s="38"/>
      <c r="G44" s="38"/>
      <c r="H44" s="38"/>
      <c r="I44" s="24"/>
      <c r="J44" s="139"/>
      <c r="K44" s="24"/>
      <c r="L44" s="124"/>
      <c r="M44" s="24"/>
    </row>
    <row r="45" spans="1:13" ht="29.15" customHeight="1" x14ac:dyDescent="0.35">
      <c r="A45" s="38"/>
      <c r="B45" s="114"/>
      <c r="C45" s="123"/>
      <c r="D45" s="124"/>
      <c r="E45" s="124"/>
      <c r="F45" s="38"/>
      <c r="G45" s="38"/>
      <c r="H45" s="38"/>
      <c r="I45" s="24"/>
      <c r="J45" s="139"/>
      <c r="K45" s="24"/>
      <c r="L45" s="124"/>
      <c r="M45" s="24"/>
    </row>
    <row r="46" spans="1:13" ht="29.15" customHeight="1" x14ac:dyDescent="0.35">
      <c r="A46" s="38"/>
      <c r="B46" s="114"/>
      <c r="C46" s="123"/>
      <c r="D46" s="124"/>
      <c r="E46" s="124"/>
      <c r="F46" s="38"/>
      <c r="G46" s="38"/>
      <c r="H46" s="38"/>
      <c r="I46" s="24"/>
      <c r="J46" s="139"/>
      <c r="K46" s="24"/>
      <c r="L46" s="124"/>
      <c r="M46" s="24"/>
    </row>
    <row r="47" spans="1:13" ht="29.15" customHeight="1" x14ac:dyDescent="0.35">
      <c r="A47" s="38"/>
      <c r="B47" s="114"/>
      <c r="C47" s="123"/>
      <c r="D47" s="124"/>
      <c r="E47" s="124"/>
      <c r="F47" s="38"/>
      <c r="G47" s="38"/>
      <c r="H47" s="38"/>
      <c r="I47" s="24"/>
      <c r="J47" s="139"/>
      <c r="K47" s="24"/>
      <c r="L47" s="124"/>
      <c r="M47" s="24"/>
    </row>
    <row r="48" spans="1:13" ht="29.15" customHeight="1" x14ac:dyDescent="0.35">
      <c r="A48" s="352"/>
      <c r="B48" s="114"/>
      <c r="C48" s="77"/>
      <c r="D48" s="124"/>
      <c r="E48" s="124"/>
      <c r="F48" s="38"/>
      <c r="G48" s="38"/>
      <c r="H48" s="38"/>
      <c r="I48" s="24"/>
      <c r="J48" s="139"/>
      <c r="K48" s="24"/>
      <c r="L48" s="124"/>
      <c r="M48" s="24"/>
    </row>
    <row r="49" spans="1:13" ht="29.15" customHeight="1" x14ac:dyDescent="0.35">
      <c r="A49" s="353"/>
      <c r="B49" s="114"/>
      <c r="C49" s="123"/>
      <c r="D49" s="124"/>
      <c r="E49" s="124"/>
      <c r="F49" s="38"/>
      <c r="G49" s="38"/>
      <c r="H49" s="38"/>
      <c r="I49" s="24"/>
      <c r="J49" s="139"/>
      <c r="K49" s="24"/>
      <c r="L49" s="124"/>
      <c r="M49" s="24"/>
    </row>
    <row r="50" spans="1:13" ht="29.15" customHeight="1" x14ac:dyDescent="0.35">
      <c r="A50" s="353"/>
      <c r="B50" s="114"/>
      <c r="C50" s="123"/>
      <c r="D50" s="124"/>
      <c r="E50" s="124"/>
      <c r="F50" s="38"/>
      <c r="G50" s="38"/>
      <c r="H50" s="38"/>
      <c r="I50" s="24"/>
      <c r="J50" s="139"/>
      <c r="K50" s="24"/>
      <c r="L50" s="124"/>
      <c r="M50" s="24"/>
    </row>
    <row r="51" spans="1:13" ht="29.15" customHeight="1" x14ac:dyDescent="0.35">
      <c r="A51" s="353"/>
      <c r="B51" s="114"/>
      <c r="C51" s="123"/>
      <c r="D51" s="124"/>
      <c r="E51" s="124"/>
      <c r="F51" s="38"/>
      <c r="G51" s="38"/>
      <c r="H51" s="38"/>
      <c r="I51" s="24"/>
      <c r="J51" s="139"/>
      <c r="K51" s="24"/>
      <c r="L51" s="124"/>
      <c r="M51" s="24"/>
    </row>
    <row r="52" spans="1:13" ht="29.15" customHeight="1" x14ac:dyDescent="0.35">
      <c r="A52" s="353"/>
      <c r="B52" s="114"/>
      <c r="C52" s="123"/>
      <c r="D52" s="124"/>
      <c r="E52" s="124"/>
      <c r="F52" s="38"/>
      <c r="G52" s="38"/>
      <c r="H52" s="38"/>
      <c r="I52" s="24"/>
      <c r="J52" s="139"/>
      <c r="K52" s="24"/>
      <c r="L52" s="124"/>
      <c r="M52" s="24"/>
    </row>
    <row r="53" spans="1:13" ht="29.15" customHeight="1" x14ac:dyDescent="0.35">
      <c r="A53" s="353"/>
      <c r="B53" s="114"/>
      <c r="C53" s="123"/>
      <c r="D53" s="124"/>
      <c r="E53" s="124"/>
      <c r="F53" s="38"/>
      <c r="G53" s="38"/>
      <c r="H53" s="38"/>
      <c r="I53" s="24"/>
      <c r="J53" s="139"/>
      <c r="K53" s="24"/>
      <c r="L53" s="124"/>
      <c r="M53" s="24"/>
    </row>
    <row r="54" spans="1:13" ht="29.15" customHeight="1" x14ac:dyDescent="0.35">
      <c r="A54" s="353"/>
      <c r="B54" s="114"/>
      <c r="C54" s="123"/>
      <c r="D54" s="124"/>
      <c r="E54" s="124"/>
      <c r="F54" s="38"/>
      <c r="G54" s="38"/>
      <c r="H54" s="38"/>
      <c r="I54" s="24"/>
      <c r="J54" s="139"/>
      <c r="K54" s="24"/>
      <c r="L54" s="124"/>
      <c r="M54" s="24"/>
    </row>
    <row r="55" spans="1:13" ht="29.15" customHeight="1" x14ac:dyDescent="0.35">
      <c r="A55" s="353"/>
      <c r="B55" s="114"/>
      <c r="C55" s="123"/>
      <c r="D55" s="124"/>
      <c r="E55" s="124"/>
      <c r="F55" s="38"/>
      <c r="G55" s="38"/>
      <c r="H55" s="38"/>
      <c r="I55" s="24"/>
      <c r="J55" s="139"/>
      <c r="K55" s="24"/>
      <c r="L55" s="124"/>
      <c r="M55" s="24"/>
    </row>
    <row r="56" spans="1:13" ht="29.15" customHeight="1" x14ac:dyDescent="0.35">
      <c r="A56" s="353"/>
      <c r="B56" s="114"/>
      <c r="C56" s="123"/>
      <c r="D56" s="124"/>
      <c r="E56" s="124"/>
      <c r="F56" s="38"/>
      <c r="G56" s="38"/>
      <c r="H56" s="38"/>
      <c r="I56" s="24"/>
      <c r="J56" s="139"/>
      <c r="K56" s="24"/>
      <c r="L56" s="124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/>
      <c r="G57" s="38"/>
      <c r="H57" s="38"/>
      <c r="I57" s="24"/>
      <c r="J57" s="139"/>
      <c r="K57" s="24"/>
      <c r="L57" s="124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/>
      <c r="G58" s="38"/>
      <c r="H58" s="38"/>
      <c r="I58" s="24"/>
      <c r="J58" s="139"/>
      <c r="K58" s="24"/>
      <c r="L58" s="124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/>
      <c r="G59" s="38"/>
      <c r="H59" s="38"/>
      <c r="I59" s="24"/>
      <c r="J59" s="139"/>
      <c r="K59" s="24"/>
      <c r="L59" s="124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/>
      <c r="G60" s="38"/>
      <c r="H60" s="38"/>
      <c r="I60" s="24"/>
      <c r="J60" s="139"/>
      <c r="K60" s="24"/>
      <c r="L60" s="124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/>
      <c r="G61" s="38"/>
      <c r="H61" s="38"/>
      <c r="I61" s="24"/>
      <c r="J61" s="139"/>
      <c r="K61" s="24"/>
      <c r="L61" s="124"/>
      <c r="M61" s="24"/>
    </row>
    <row r="62" spans="1:13" ht="24.9" customHeight="1" x14ac:dyDescent="0.35">
      <c r="A62" s="353"/>
      <c r="B62" s="114"/>
      <c r="C62" s="123"/>
      <c r="D62" s="124"/>
      <c r="E62" s="124"/>
      <c r="F62" s="38"/>
      <c r="G62" s="38"/>
      <c r="H62" s="38"/>
      <c r="I62" s="24"/>
      <c r="J62" s="139"/>
      <c r="K62" s="24"/>
      <c r="L62" s="124"/>
      <c r="M62" s="24"/>
    </row>
    <row r="63" spans="1:13" ht="24.9" customHeight="1" x14ac:dyDescent="0.35">
      <c r="A63" s="353"/>
      <c r="B63" s="114"/>
      <c r="C63" s="123"/>
      <c r="D63" s="124"/>
      <c r="E63" s="124"/>
      <c r="F63" s="38"/>
      <c r="G63" s="38"/>
      <c r="H63" s="38"/>
      <c r="I63" s="24"/>
      <c r="J63" s="139"/>
      <c r="K63" s="24"/>
      <c r="L63" s="124"/>
      <c r="M63" s="24"/>
    </row>
    <row r="64" spans="1:13" ht="29.15" customHeight="1" x14ac:dyDescent="0.35">
      <c r="A64" s="352"/>
      <c r="B64" s="114"/>
      <c r="C64" s="123"/>
      <c r="D64" s="124"/>
      <c r="E64" s="124"/>
      <c r="F64" s="38"/>
      <c r="G64" s="38"/>
      <c r="H64" s="38"/>
      <c r="I64" s="24"/>
      <c r="J64" s="139"/>
      <c r="K64" s="24"/>
      <c r="L64" s="124"/>
    </row>
    <row r="65" spans="1:12" ht="29.15" customHeight="1" x14ac:dyDescent="0.35">
      <c r="A65" s="353"/>
      <c r="B65" s="114"/>
      <c r="C65" s="123"/>
      <c r="D65" s="124"/>
      <c r="E65" s="124"/>
      <c r="F65" s="38"/>
      <c r="G65" s="38"/>
      <c r="H65" s="38"/>
      <c r="I65" s="24"/>
      <c r="J65" s="139"/>
      <c r="K65" s="24"/>
      <c r="L65" s="124"/>
    </row>
    <row r="66" spans="1:12" ht="29.15" customHeight="1" x14ac:dyDescent="0.35">
      <c r="A66" s="353"/>
      <c r="B66" s="114"/>
      <c r="C66" s="123"/>
      <c r="D66" s="124"/>
      <c r="E66" s="124"/>
      <c r="F66" s="38"/>
      <c r="G66" s="38"/>
      <c r="H66" s="38"/>
      <c r="I66" s="24"/>
      <c r="J66" s="139"/>
      <c r="K66" s="24"/>
      <c r="L66" s="124"/>
    </row>
    <row r="67" spans="1:12" ht="29.15" customHeight="1" x14ac:dyDescent="0.35">
      <c r="A67" s="353"/>
      <c r="B67" s="114"/>
      <c r="C67" s="123"/>
      <c r="D67" s="124"/>
      <c r="E67" s="124"/>
      <c r="F67" s="38"/>
      <c r="G67" s="38"/>
      <c r="H67" s="38"/>
      <c r="I67" s="24"/>
      <c r="J67" s="139"/>
      <c r="K67" s="24"/>
      <c r="L67" s="124"/>
    </row>
    <row r="68" spans="1:12" ht="29.15" customHeight="1" x14ac:dyDescent="0.35">
      <c r="A68" s="353"/>
      <c r="B68" s="114"/>
      <c r="C68" s="123"/>
      <c r="D68" s="124"/>
      <c r="E68" s="124"/>
      <c r="F68" s="38"/>
      <c r="G68" s="38"/>
      <c r="H68" s="38"/>
      <c r="I68" s="24"/>
      <c r="J68" s="139"/>
      <c r="K68" s="24"/>
      <c r="L68" s="124"/>
    </row>
    <row r="69" spans="1:12" ht="29.15" customHeight="1" x14ac:dyDescent="0.35">
      <c r="A69" s="353"/>
      <c r="B69" s="114"/>
      <c r="C69" s="123"/>
      <c r="D69" s="124"/>
      <c r="E69" s="124"/>
      <c r="F69" s="38"/>
      <c r="G69" s="38"/>
      <c r="H69" s="38"/>
      <c r="I69" s="24"/>
      <c r="J69" s="139"/>
      <c r="K69" s="24"/>
      <c r="L69" s="124"/>
    </row>
    <row r="70" spans="1:12" ht="29.15" customHeight="1" x14ac:dyDescent="0.35">
      <c r="A70" s="353"/>
      <c r="B70" s="114"/>
      <c r="C70" s="123"/>
      <c r="D70" s="124"/>
      <c r="E70" s="124"/>
      <c r="F70" s="38"/>
      <c r="G70" s="38"/>
      <c r="H70" s="38"/>
      <c r="I70" s="24"/>
      <c r="J70" s="139"/>
      <c r="K70" s="24"/>
      <c r="L70" s="124"/>
    </row>
    <row r="71" spans="1:12" ht="29.15" customHeight="1" x14ac:dyDescent="0.35">
      <c r="A71" s="353"/>
      <c r="B71" s="114"/>
      <c r="C71" s="123"/>
      <c r="D71" s="124"/>
      <c r="E71" s="124"/>
      <c r="F71" s="38"/>
      <c r="G71" s="38"/>
      <c r="H71" s="38"/>
      <c r="I71" s="24"/>
      <c r="J71" s="139"/>
      <c r="K71" s="24"/>
      <c r="L71" s="124"/>
    </row>
    <row r="72" spans="1:12" ht="29.15" customHeight="1" x14ac:dyDescent="0.35">
      <c r="A72" s="353"/>
      <c r="B72" s="114"/>
      <c r="C72" s="123"/>
      <c r="D72" s="124"/>
      <c r="E72" s="124"/>
      <c r="F72" s="38"/>
      <c r="G72" s="38"/>
      <c r="H72" s="38"/>
      <c r="I72" s="24"/>
      <c r="J72" s="139"/>
      <c r="K72" s="24"/>
      <c r="L72" s="124"/>
    </row>
    <row r="73" spans="1:12" ht="29.15" customHeight="1" x14ac:dyDescent="0.35">
      <c r="A73" s="353"/>
      <c r="B73" s="114"/>
      <c r="C73" s="123"/>
      <c r="D73" s="124"/>
      <c r="E73" s="124"/>
      <c r="F73" s="38"/>
      <c r="G73" s="38"/>
      <c r="H73" s="38"/>
      <c r="I73" s="24"/>
      <c r="J73" s="139"/>
      <c r="K73" s="24"/>
      <c r="L73" s="124"/>
    </row>
    <row r="74" spans="1:12" ht="29.15" customHeight="1" x14ac:dyDescent="0.35">
      <c r="A74" s="353"/>
      <c r="B74" s="114"/>
      <c r="C74" s="123"/>
      <c r="D74" s="124"/>
      <c r="E74" s="124"/>
      <c r="F74" s="38"/>
      <c r="G74" s="38"/>
      <c r="H74" s="38"/>
      <c r="I74" s="24"/>
      <c r="J74" s="139"/>
      <c r="K74" s="24"/>
      <c r="L74" s="124"/>
    </row>
    <row r="75" spans="1:12" ht="29.15" customHeight="1" x14ac:dyDescent="0.35">
      <c r="A75" s="353"/>
      <c r="B75" s="114"/>
      <c r="C75" s="123"/>
      <c r="D75" s="124"/>
      <c r="E75" s="124"/>
      <c r="F75" s="38"/>
      <c r="G75" s="38"/>
      <c r="H75" s="38"/>
      <c r="I75" s="24"/>
      <c r="J75" s="139"/>
      <c r="K75" s="24"/>
      <c r="L75" s="124"/>
    </row>
    <row r="76" spans="1:12" ht="29.15" customHeight="1" x14ac:dyDescent="0.35">
      <c r="A76" s="353"/>
      <c r="B76" s="114"/>
      <c r="C76" s="123"/>
      <c r="D76" s="124"/>
      <c r="E76" s="124"/>
      <c r="F76" s="38"/>
      <c r="G76" s="38"/>
      <c r="H76" s="38"/>
      <c r="I76" s="24"/>
      <c r="J76" s="139"/>
      <c r="K76" s="24"/>
      <c r="L76" s="124"/>
    </row>
    <row r="77" spans="1:12" ht="29.15" customHeight="1" x14ac:dyDescent="0.35">
      <c r="A77" s="353"/>
      <c r="B77" s="114"/>
      <c r="C77" s="123"/>
      <c r="D77" s="124"/>
      <c r="E77" s="124"/>
      <c r="F77" s="38"/>
      <c r="G77" s="38"/>
      <c r="H77" s="38"/>
      <c r="I77" s="24"/>
      <c r="J77" s="139"/>
      <c r="K77" s="24"/>
      <c r="L77" s="124"/>
    </row>
    <row r="78" spans="1:12" ht="29.15" customHeight="1" x14ac:dyDescent="0.35">
      <c r="A78" s="353"/>
      <c r="B78" s="114"/>
      <c r="C78" s="123"/>
      <c r="D78" s="124"/>
      <c r="E78" s="124"/>
      <c r="F78" s="38"/>
      <c r="G78" s="38"/>
      <c r="H78" s="38"/>
      <c r="I78" s="24"/>
      <c r="J78" s="139"/>
      <c r="K78" s="24"/>
      <c r="L78" s="124"/>
    </row>
    <row r="79" spans="1:12" ht="29.15" customHeight="1" x14ac:dyDescent="0.35">
      <c r="A79" s="353"/>
      <c r="B79" s="114"/>
      <c r="C79" s="123"/>
      <c r="D79" s="124"/>
      <c r="E79" s="124"/>
      <c r="F79" s="38"/>
      <c r="G79" s="38"/>
      <c r="H79" s="38"/>
      <c r="I79" s="24"/>
      <c r="J79" s="139"/>
      <c r="K79" s="24"/>
      <c r="L79" s="124"/>
    </row>
    <row r="80" spans="1:12" ht="29.15" customHeight="1" x14ac:dyDescent="0.35">
      <c r="B80" s="114"/>
      <c r="C80" s="123"/>
      <c r="D80" s="124"/>
      <c r="E80" s="124"/>
      <c r="F80" s="38"/>
      <c r="G80" s="38"/>
      <c r="H80" s="38"/>
      <c r="I80" s="24"/>
      <c r="J80" s="139"/>
      <c r="K80" s="24"/>
      <c r="L80" s="124"/>
    </row>
    <row r="81" spans="2:12" ht="29.15" customHeight="1" x14ac:dyDescent="0.35">
      <c r="B81" s="114"/>
      <c r="C81" s="123"/>
      <c r="D81" s="124"/>
      <c r="E81" s="124"/>
      <c r="F81" s="38"/>
      <c r="G81" s="38"/>
      <c r="H81" s="38"/>
      <c r="I81" s="24"/>
      <c r="J81" s="139"/>
      <c r="K81" s="24"/>
      <c r="L81" s="124"/>
    </row>
  </sheetData>
  <mergeCells count="33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K6:K7"/>
    <mergeCell ref="L6:L7"/>
    <mergeCell ref="M6:M7"/>
    <mergeCell ref="A6:A7"/>
    <mergeCell ref="B6:B7"/>
    <mergeCell ref="C6:C7"/>
    <mergeCell ref="D6:E7"/>
    <mergeCell ref="F6:F7"/>
    <mergeCell ref="G6:G7"/>
    <mergeCell ref="A48:A63"/>
    <mergeCell ref="A64:A79"/>
    <mergeCell ref="H6:H7"/>
    <mergeCell ref="I6:I7"/>
    <mergeCell ref="J6:J7"/>
  </mergeCells>
  <conditionalFormatting sqref="J38:J81 J8:J36">
    <cfRule type="duplicateValues" dxfId="12" priority="5" stopIfTrue="1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83"/>
  <sheetViews>
    <sheetView zoomScale="84" zoomScaleNormal="84" workbookViewId="0">
      <selection activeCell="L16" sqref="L16"/>
    </sheetView>
  </sheetViews>
  <sheetFormatPr defaultColWidth="9.08984375" defaultRowHeight="15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33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COUNTA(C9:C94)</f>
        <v>7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  <c r="M3" s="361"/>
    </row>
    <row r="4" spans="1:13" ht="15" customHeight="1" x14ac:dyDescent="0.35">
      <c r="A4" s="333"/>
      <c r="B4" s="334"/>
      <c r="C4" s="318" t="s">
        <v>655</v>
      </c>
      <c r="D4" s="319"/>
      <c r="E4" s="322" t="s">
        <v>656</v>
      </c>
      <c r="F4" s="350"/>
      <c r="G4" s="324"/>
      <c r="H4" s="257"/>
      <c r="I4" s="257"/>
      <c r="J4" s="315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  <c r="M5" s="362"/>
    </row>
    <row r="6" spans="1:13" ht="21.75" customHeight="1" x14ac:dyDescent="0.35">
      <c r="A6" s="306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29" t="s">
        <v>633</v>
      </c>
      <c r="M6" s="310" t="s">
        <v>19</v>
      </c>
    </row>
    <row r="7" spans="1:13" ht="18" customHeight="1" x14ac:dyDescent="0.35">
      <c r="A7" s="306"/>
      <c r="B7" s="358"/>
      <c r="C7" s="310"/>
      <c r="D7" s="310"/>
      <c r="E7" s="310"/>
      <c r="F7" s="310"/>
      <c r="G7" s="310"/>
      <c r="H7" s="326"/>
      <c r="I7" s="354"/>
      <c r="J7" s="355"/>
      <c r="K7" s="356"/>
      <c r="L7" s="329"/>
      <c r="M7" s="356"/>
    </row>
    <row r="8" spans="1:13" ht="29.15" customHeight="1" x14ac:dyDescent="0.35">
      <c r="A8" s="129"/>
      <c r="B8" s="114">
        <v>5</v>
      </c>
      <c r="C8" s="127">
        <v>3608740</v>
      </c>
      <c r="D8" s="116" t="s">
        <v>349</v>
      </c>
      <c r="E8" s="116" t="s">
        <v>123</v>
      </c>
      <c r="F8" s="21">
        <v>2004</v>
      </c>
      <c r="G8" s="117" t="s">
        <v>42</v>
      </c>
      <c r="H8" s="22" t="s">
        <v>30</v>
      </c>
      <c r="I8" s="20"/>
      <c r="J8" s="118"/>
      <c r="K8" s="217" t="s">
        <v>856</v>
      </c>
      <c r="L8" s="116">
        <v>1</v>
      </c>
      <c r="M8" s="24"/>
    </row>
    <row r="9" spans="1:13" ht="29.15" customHeight="1" x14ac:dyDescent="0.35">
      <c r="A9" s="129"/>
      <c r="B9" s="114">
        <v>9</v>
      </c>
      <c r="C9" s="127">
        <v>3605145</v>
      </c>
      <c r="D9" s="116" t="s">
        <v>514</v>
      </c>
      <c r="E9" s="116" t="s">
        <v>161</v>
      </c>
      <c r="F9" s="21">
        <v>2004</v>
      </c>
      <c r="G9" s="117" t="s">
        <v>52</v>
      </c>
      <c r="H9" s="22" t="s">
        <v>30</v>
      </c>
      <c r="I9" s="20"/>
      <c r="J9" s="118"/>
      <c r="K9" s="119" t="s">
        <v>659</v>
      </c>
      <c r="L9" s="116">
        <v>2</v>
      </c>
      <c r="M9" s="24"/>
    </row>
    <row r="10" spans="1:13" ht="29.15" customHeight="1" x14ac:dyDescent="0.35">
      <c r="A10" s="129"/>
      <c r="B10" s="114">
        <v>4</v>
      </c>
      <c r="C10" s="127">
        <v>3602066</v>
      </c>
      <c r="D10" s="116" t="s">
        <v>243</v>
      </c>
      <c r="E10" s="116" t="s">
        <v>149</v>
      </c>
      <c r="F10" s="21">
        <v>2004</v>
      </c>
      <c r="G10" s="117" t="s">
        <v>85</v>
      </c>
      <c r="H10" s="22" t="s">
        <v>30</v>
      </c>
      <c r="I10" s="20"/>
      <c r="J10" s="118"/>
      <c r="K10" s="119" t="s">
        <v>660</v>
      </c>
      <c r="L10" s="116">
        <v>3</v>
      </c>
      <c r="M10" s="24"/>
    </row>
    <row r="11" spans="1:13" ht="29.15" customHeight="1" x14ac:dyDescent="0.35">
      <c r="A11" s="129"/>
      <c r="B11" s="114">
        <v>7</v>
      </c>
      <c r="C11" s="127">
        <v>3603492</v>
      </c>
      <c r="D11" s="116" t="s">
        <v>387</v>
      </c>
      <c r="E11" s="116" t="s">
        <v>157</v>
      </c>
      <c r="F11" s="21">
        <v>2005</v>
      </c>
      <c r="G11" s="117" t="s">
        <v>89</v>
      </c>
      <c r="H11" s="22" t="s">
        <v>30</v>
      </c>
      <c r="I11" s="20"/>
      <c r="J11" s="118"/>
      <c r="K11" s="119" t="s">
        <v>661</v>
      </c>
      <c r="L11" s="116">
        <v>4</v>
      </c>
      <c r="M11" s="24"/>
    </row>
    <row r="12" spans="1:13" ht="29.15" customHeight="1" x14ac:dyDescent="0.35">
      <c r="A12" s="129"/>
      <c r="B12" s="114">
        <v>6</v>
      </c>
      <c r="C12" s="127">
        <v>3603279</v>
      </c>
      <c r="D12" s="116" t="s">
        <v>356</v>
      </c>
      <c r="E12" s="116" t="s">
        <v>357</v>
      </c>
      <c r="F12" s="21">
        <v>2004</v>
      </c>
      <c r="G12" s="117" t="s">
        <v>42</v>
      </c>
      <c r="H12" s="22" t="s">
        <v>30</v>
      </c>
      <c r="I12" s="20"/>
      <c r="J12" s="118"/>
      <c r="K12" s="119" t="s">
        <v>662</v>
      </c>
      <c r="L12" s="116">
        <v>5</v>
      </c>
      <c r="M12" s="24"/>
    </row>
    <row r="13" spans="1:13" ht="29.15" customHeight="1" x14ac:dyDescent="0.35">
      <c r="A13" s="129">
        <v>1</v>
      </c>
      <c r="B13" s="114">
        <v>1</v>
      </c>
      <c r="C13" s="127">
        <v>3603233</v>
      </c>
      <c r="D13" s="116" t="s">
        <v>98</v>
      </c>
      <c r="E13" s="116" t="s">
        <v>99</v>
      </c>
      <c r="F13" s="21">
        <v>2004</v>
      </c>
      <c r="G13" s="117" t="s">
        <v>42</v>
      </c>
      <c r="H13" s="22" t="s">
        <v>30</v>
      </c>
      <c r="I13" s="20"/>
      <c r="J13" s="118"/>
      <c r="K13" s="119" t="s">
        <v>663</v>
      </c>
      <c r="L13" s="116">
        <v>6</v>
      </c>
      <c r="M13" s="24"/>
    </row>
    <row r="14" spans="1:13" ht="29.15" customHeight="1" x14ac:dyDescent="0.35">
      <c r="A14" s="129"/>
      <c r="B14" s="114">
        <v>8</v>
      </c>
      <c r="C14" s="127">
        <v>3604927</v>
      </c>
      <c r="D14" s="116" t="s">
        <v>432</v>
      </c>
      <c r="E14" s="116" t="s">
        <v>157</v>
      </c>
      <c r="F14" s="21">
        <v>2004</v>
      </c>
      <c r="G14" s="117" t="s">
        <v>42</v>
      </c>
      <c r="H14" s="22" t="s">
        <v>30</v>
      </c>
      <c r="I14" s="20"/>
      <c r="J14" s="118"/>
      <c r="K14" s="119" t="s">
        <v>857</v>
      </c>
      <c r="L14" s="116">
        <v>7</v>
      </c>
      <c r="M14" s="24"/>
    </row>
    <row r="15" spans="1:13" ht="29.15" customHeight="1" x14ac:dyDescent="0.35">
      <c r="A15" s="129"/>
      <c r="B15" s="114">
        <v>2</v>
      </c>
      <c r="C15" s="127">
        <v>3603576</v>
      </c>
      <c r="D15" s="116" t="s">
        <v>206</v>
      </c>
      <c r="E15" s="116" t="s">
        <v>207</v>
      </c>
      <c r="F15" s="21">
        <v>2004</v>
      </c>
      <c r="G15" s="117" t="s">
        <v>125</v>
      </c>
      <c r="H15" s="22" t="s">
        <v>30</v>
      </c>
      <c r="I15" s="20"/>
      <c r="J15" s="118"/>
      <c r="K15" s="119" t="s">
        <v>664</v>
      </c>
      <c r="L15" s="116">
        <v>8</v>
      </c>
      <c r="M15" s="24"/>
    </row>
    <row r="16" spans="1:13" ht="29.15" customHeight="1" x14ac:dyDescent="0.35">
      <c r="A16" s="129"/>
      <c r="B16" s="114"/>
      <c r="C16" s="127"/>
      <c r="D16" s="116"/>
      <c r="E16" s="116"/>
      <c r="F16" s="21"/>
      <c r="G16" s="117"/>
      <c r="H16" s="22"/>
      <c r="I16" s="20"/>
      <c r="J16" s="118"/>
      <c r="K16" s="119"/>
      <c r="L16" s="116"/>
      <c r="M16" s="24"/>
    </row>
    <row r="17" spans="1:13" ht="29.15" customHeight="1" x14ac:dyDescent="0.35">
      <c r="A17" s="140"/>
      <c r="B17" s="114"/>
      <c r="C17" s="123"/>
      <c r="D17" s="116"/>
      <c r="E17" s="116"/>
      <c r="F17" s="21"/>
      <c r="G17" s="117"/>
      <c r="H17" s="22"/>
      <c r="I17" s="20"/>
      <c r="J17" s="118"/>
      <c r="K17" s="119"/>
      <c r="L17" s="116"/>
      <c r="M17" s="24"/>
    </row>
    <row r="18" spans="1:13" ht="29.15" customHeight="1" x14ac:dyDescent="0.35">
      <c r="A18" s="352"/>
      <c r="B18" s="114"/>
      <c r="C18" s="77"/>
      <c r="D18" s="116"/>
      <c r="E18" s="116"/>
      <c r="F18" s="21"/>
      <c r="G18" s="117"/>
      <c r="H18" s="22"/>
      <c r="I18" s="20"/>
      <c r="J18" s="118"/>
      <c r="K18" s="119"/>
      <c r="L18" s="116"/>
      <c r="M18" s="24"/>
    </row>
    <row r="19" spans="1:13" ht="29.15" customHeight="1" x14ac:dyDescent="0.35">
      <c r="A19" s="353"/>
      <c r="B19" s="141"/>
      <c r="C19" s="127"/>
      <c r="D19" s="134"/>
      <c r="E19" s="134"/>
      <c r="F19" s="135"/>
      <c r="G19" s="136"/>
      <c r="H19" s="137"/>
      <c r="I19" s="138"/>
      <c r="J19" s="118"/>
      <c r="K19" s="142"/>
      <c r="L19" s="134"/>
      <c r="M19" s="24"/>
    </row>
    <row r="20" spans="1:13" ht="29.15" customHeight="1" x14ac:dyDescent="0.35">
      <c r="A20" s="353"/>
      <c r="B20" s="114"/>
      <c r="C20" s="123"/>
      <c r="D20" s="116"/>
      <c r="E20" s="116"/>
      <c r="F20" s="21"/>
      <c r="G20" s="117"/>
      <c r="H20" s="22"/>
      <c r="I20" s="20"/>
      <c r="J20" s="118"/>
      <c r="K20" s="119"/>
      <c r="L20" s="116"/>
      <c r="M20" s="24"/>
    </row>
    <row r="21" spans="1:13" ht="29.15" customHeight="1" x14ac:dyDescent="0.35">
      <c r="A21" s="353"/>
      <c r="B21" s="114"/>
      <c r="C21" s="123"/>
      <c r="D21" s="116"/>
      <c r="E21" s="116"/>
      <c r="F21" s="21"/>
      <c r="G21" s="117"/>
      <c r="H21" s="22"/>
      <c r="I21" s="20"/>
      <c r="J21" s="118"/>
      <c r="K21" s="119"/>
      <c r="L21" s="116"/>
      <c r="M21" s="24"/>
    </row>
    <row r="22" spans="1:13" ht="29.15" customHeight="1" x14ac:dyDescent="0.35">
      <c r="A22" s="353"/>
      <c r="B22" s="114"/>
      <c r="C22" s="123"/>
      <c r="D22" s="116"/>
      <c r="E22" s="116"/>
      <c r="F22" s="21"/>
      <c r="G22" s="117"/>
      <c r="H22" s="22"/>
      <c r="I22" s="20"/>
      <c r="J22" s="118"/>
      <c r="K22" s="119"/>
      <c r="L22" s="116"/>
      <c r="M22" s="24"/>
    </row>
    <row r="23" spans="1:13" ht="29.15" customHeight="1" x14ac:dyDescent="0.35">
      <c r="A23" s="353"/>
      <c r="B23" s="114"/>
      <c r="C23" s="123"/>
      <c r="D23" s="116"/>
      <c r="E23" s="116"/>
      <c r="F23" s="21"/>
      <c r="G23" s="117"/>
      <c r="H23" s="22"/>
      <c r="I23" s="20"/>
      <c r="J23" s="118"/>
      <c r="K23" s="119"/>
      <c r="L23" s="116"/>
      <c r="M23" s="24"/>
    </row>
    <row r="24" spans="1:13" ht="29.15" customHeight="1" x14ac:dyDescent="0.35">
      <c r="A24" s="353"/>
      <c r="B24" s="114"/>
      <c r="C24" s="123"/>
      <c r="D24" s="116"/>
      <c r="E24" s="116"/>
      <c r="F24" s="21"/>
      <c r="G24" s="117"/>
      <c r="H24" s="22"/>
      <c r="I24" s="20"/>
      <c r="J24" s="118"/>
      <c r="K24" s="119"/>
      <c r="L24" s="116"/>
      <c r="M24" s="24"/>
    </row>
    <row r="25" spans="1:13" ht="29.15" customHeight="1" x14ac:dyDescent="0.35">
      <c r="A25" s="353"/>
      <c r="B25" s="114"/>
      <c r="C25" s="123"/>
      <c r="D25" s="116"/>
      <c r="E25" s="116"/>
      <c r="F25" s="21"/>
      <c r="G25" s="117"/>
      <c r="H25" s="22"/>
      <c r="I25" s="20"/>
      <c r="J25" s="118"/>
      <c r="K25" s="119"/>
      <c r="L25" s="116"/>
      <c r="M25" s="24"/>
    </row>
    <row r="26" spans="1:13" ht="29.15" customHeight="1" x14ac:dyDescent="0.35">
      <c r="A26" s="353"/>
      <c r="B26" s="114"/>
      <c r="C26" s="123"/>
      <c r="D26" s="134"/>
      <c r="E26" s="134"/>
      <c r="F26" s="135"/>
      <c r="G26" s="136"/>
      <c r="H26" s="137"/>
      <c r="I26" s="138"/>
      <c r="J26" s="118"/>
      <c r="K26" s="119"/>
      <c r="L26" s="116"/>
      <c r="M26" s="24"/>
    </row>
    <row r="27" spans="1:13" ht="29.15" customHeight="1" x14ac:dyDescent="0.35">
      <c r="A27" s="353"/>
      <c r="B27" s="114"/>
      <c r="C27" s="123"/>
      <c r="D27" s="116"/>
      <c r="E27" s="116"/>
      <c r="F27" s="21"/>
      <c r="G27" s="117"/>
      <c r="H27" s="22"/>
      <c r="I27" s="20"/>
      <c r="J27" s="139"/>
      <c r="K27" s="119"/>
      <c r="L27" s="116"/>
      <c r="M27" s="24"/>
    </row>
    <row r="28" spans="1:13" ht="29.15" customHeight="1" x14ac:dyDescent="0.35">
      <c r="A28" s="353"/>
      <c r="B28" s="114"/>
      <c r="C28" s="123"/>
      <c r="D28" s="116"/>
      <c r="E28" s="116"/>
      <c r="F28" s="21"/>
      <c r="G28" s="117"/>
      <c r="H28" s="22"/>
      <c r="I28" s="20"/>
      <c r="J28" s="139"/>
      <c r="K28" s="119"/>
      <c r="L28" s="116"/>
      <c r="M28" s="24"/>
    </row>
    <row r="29" spans="1:13" ht="29.15" customHeight="1" x14ac:dyDescent="0.35">
      <c r="A29" s="353"/>
      <c r="B29" s="114"/>
      <c r="C29" s="123"/>
      <c r="D29" s="116"/>
      <c r="E29" s="116"/>
      <c r="F29" s="21"/>
      <c r="G29" s="117"/>
      <c r="H29" s="22"/>
      <c r="I29" s="20"/>
      <c r="J29" s="139"/>
      <c r="K29" s="119"/>
      <c r="L29" s="116"/>
      <c r="M29" s="24"/>
    </row>
    <row r="30" spans="1:13" ht="29.15" customHeight="1" x14ac:dyDescent="0.35">
      <c r="A30" s="353"/>
      <c r="B30" s="114"/>
      <c r="C30" s="123"/>
      <c r="D30" s="116"/>
      <c r="E30" s="116"/>
      <c r="F30" s="21"/>
      <c r="G30" s="117"/>
      <c r="H30" s="22"/>
      <c r="I30" s="20"/>
      <c r="J30" s="139"/>
      <c r="K30" s="119"/>
      <c r="L30" s="116"/>
      <c r="M30" s="24"/>
    </row>
    <row r="31" spans="1:13" ht="29.15" customHeight="1" x14ac:dyDescent="0.35">
      <c r="A31" s="353"/>
      <c r="B31" s="114"/>
      <c r="C31" s="123"/>
      <c r="D31" s="116"/>
      <c r="E31" s="116"/>
      <c r="F31" s="21"/>
      <c r="G31" s="117"/>
      <c r="H31" s="22"/>
      <c r="I31" s="20"/>
      <c r="J31" s="139"/>
      <c r="K31" s="119"/>
      <c r="L31" s="116"/>
      <c r="M31" s="24"/>
    </row>
    <row r="32" spans="1:13" ht="29.15" customHeight="1" x14ac:dyDescent="0.35">
      <c r="A32" s="353"/>
      <c r="B32" s="114"/>
      <c r="C32" s="123"/>
      <c r="D32" s="116"/>
      <c r="E32" s="116"/>
      <c r="F32" s="21"/>
      <c r="G32" s="117"/>
      <c r="H32" s="22"/>
      <c r="I32" s="20"/>
      <c r="J32" s="139"/>
      <c r="K32" s="119"/>
      <c r="L32" s="116"/>
      <c r="M32" s="24"/>
    </row>
    <row r="33" spans="1:13" ht="29.15" customHeight="1" x14ac:dyDescent="0.35">
      <c r="A33" s="353"/>
      <c r="B33" s="114"/>
      <c r="C33" s="123"/>
      <c r="D33" s="116"/>
      <c r="E33" s="116"/>
      <c r="F33" s="21"/>
      <c r="G33" s="117"/>
      <c r="H33" s="22"/>
      <c r="I33" s="20"/>
      <c r="J33" s="139"/>
      <c r="K33" s="119"/>
      <c r="L33" s="116"/>
      <c r="M33" s="24"/>
    </row>
    <row r="34" spans="1:13" ht="29.15" customHeight="1" x14ac:dyDescent="0.35">
      <c r="A34" s="352"/>
      <c r="B34" s="114"/>
      <c r="C34" s="123"/>
      <c r="D34" s="116"/>
      <c r="E34" s="116"/>
      <c r="F34" s="21"/>
      <c r="G34" s="117"/>
      <c r="H34" s="22"/>
      <c r="I34" s="20"/>
      <c r="J34" s="139"/>
      <c r="K34" s="119"/>
      <c r="L34" s="116"/>
      <c r="M34" s="24"/>
    </row>
    <row r="35" spans="1:13" ht="29.15" customHeight="1" x14ac:dyDescent="0.35">
      <c r="A35" s="353"/>
      <c r="B35" s="114"/>
      <c r="C35" s="123"/>
      <c r="D35" s="116"/>
      <c r="E35" s="116"/>
      <c r="F35" s="21"/>
      <c r="G35" s="117"/>
      <c r="H35" s="22"/>
      <c r="I35" s="20"/>
      <c r="J35" s="139"/>
      <c r="K35" s="119"/>
      <c r="L35" s="116"/>
      <c r="M35" s="24"/>
    </row>
    <row r="36" spans="1:13" ht="29.15" customHeight="1" x14ac:dyDescent="0.35">
      <c r="A36" s="353"/>
      <c r="B36" s="114"/>
      <c r="C36" s="123"/>
      <c r="D36" s="116"/>
      <c r="E36" s="116"/>
      <c r="F36" s="21"/>
      <c r="G36" s="117"/>
      <c r="H36" s="22"/>
      <c r="I36" s="20"/>
      <c r="J36" s="139"/>
      <c r="K36" s="119"/>
      <c r="L36" s="116"/>
      <c r="M36" s="24"/>
    </row>
    <row r="37" spans="1:13" ht="29.15" customHeight="1" x14ac:dyDescent="0.35">
      <c r="A37" s="353"/>
      <c r="B37" s="114"/>
      <c r="C37" s="123"/>
      <c r="D37" s="116"/>
      <c r="E37" s="116"/>
      <c r="F37" s="21"/>
      <c r="G37" s="117"/>
      <c r="H37" s="22"/>
      <c r="I37" s="20"/>
      <c r="J37" s="139"/>
      <c r="K37" s="119"/>
      <c r="L37" s="116"/>
      <c r="M37" s="24"/>
    </row>
    <row r="38" spans="1:13" ht="29.15" customHeight="1" x14ac:dyDescent="0.35">
      <c r="A38" s="353"/>
      <c r="B38" s="114"/>
      <c r="C38" s="123"/>
      <c r="D38" s="116"/>
      <c r="E38" s="116"/>
      <c r="F38" s="21"/>
      <c r="G38" s="117"/>
      <c r="H38" s="22"/>
      <c r="I38" s="20"/>
      <c r="J38" s="139"/>
      <c r="K38" s="119"/>
      <c r="L38" s="116"/>
      <c r="M38" s="24"/>
    </row>
    <row r="39" spans="1:13" ht="29.15" customHeight="1" x14ac:dyDescent="0.35">
      <c r="A39" s="353"/>
      <c r="B39" s="114"/>
      <c r="C39" s="123"/>
      <c r="D39" s="116"/>
      <c r="E39" s="116"/>
      <c r="F39" s="21"/>
      <c r="G39" s="117"/>
      <c r="H39" s="22"/>
      <c r="I39" s="20"/>
      <c r="J39" s="139"/>
      <c r="K39" s="119"/>
      <c r="L39" s="116"/>
      <c r="M39" s="24"/>
    </row>
    <row r="40" spans="1:13" ht="29.15" customHeight="1" x14ac:dyDescent="0.35">
      <c r="A40" s="353"/>
      <c r="B40" s="114"/>
      <c r="C40" s="123"/>
      <c r="D40" s="116"/>
      <c r="E40" s="116"/>
      <c r="F40" s="21"/>
      <c r="G40" s="117"/>
      <c r="H40" s="22"/>
      <c r="I40" s="20"/>
      <c r="J40" s="139"/>
      <c r="K40" s="119"/>
      <c r="L40" s="116"/>
      <c r="M40" s="24"/>
    </row>
    <row r="41" spans="1:13" ht="29.15" customHeight="1" x14ac:dyDescent="0.35">
      <c r="A41" s="353"/>
      <c r="B41" s="114"/>
      <c r="C41" s="123"/>
      <c r="D41" s="116"/>
      <c r="E41" s="116"/>
      <c r="F41" s="21"/>
      <c r="G41" s="117"/>
      <c r="H41" s="22"/>
      <c r="I41" s="20"/>
      <c r="J41" s="139"/>
      <c r="K41" s="119"/>
      <c r="L41" s="116"/>
      <c r="M41" s="24"/>
    </row>
    <row r="42" spans="1:13" ht="29.15" customHeight="1" x14ac:dyDescent="0.35">
      <c r="A42" s="353"/>
      <c r="B42" s="114"/>
      <c r="C42" s="123"/>
      <c r="D42" s="116"/>
      <c r="E42" s="116"/>
      <c r="F42" s="21"/>
      <c r="G42" s="117"/>
      <c r="H42" s="22"/>
      <c r="I42" s="20"/>
      <c r="J42" s="139"/>
      <c r="K42" s="119"/>
      <c r="L42" s="116"/>
      <c r="M42" s="24"/>
    </row>
    <row r="43" spans="1:13" ht="29.15" customHeight="1" x14ac:dyDescent="0.35">
      <c r="A43" s="353"/>
      <c r="B43" s="114"/>
      <c r="C43" s="123"/>
      <c r="D43" s="124"/>
      <c r="E43" s="124"/>
      <c r="F43" s="38"/>
      <c r="G43" s="38"/>
      <c r="H43" s="38"/>
      <c r="I43" s="24"/>
      <c r="J43" s="139"/>
      <c r="K43" s="24"/>
      <c r="L43" s="124"/>
      <c r="M43" s="24"/>
    </row>
    <row r="44" spans="1:13" ht="29.15" customHeight="1" x14ac:dyDescent="0.35">
      <c r="A44" s="353"/>
      <c r="B44" s="114"/>
      <c r="C44" s="123"/>
      <c r="D44" s="124"/>
      <c r="E44" s="124"/>
      <c r="F44" s="38"/>
      <c r="G44" s="38"/>
      <c r="H44" s="38"/>
      <c r="I44" s="24"/>
      <c r="J44" s="139"/>
      <c r="K44" s="24"/>
      <c r="L44" s="124"/>
      <c r="M44" s="24"/>
    </row>
    <row r="45" spans="1:13" ht="29.15" customHeight="1" x14ac:dyDescent="0.35">
      <c r="A45" s="353"/>
      <c r="B45" s="114"/>
      <c r="C45" s="123"/>
      <c r="D45" s="124"/>
      <c r="E45" s="124"/>
      <c r="F45" s="38"/>
      <c r="G45" s="38"/>
      <c r="H45" s="38"/>
      <c r="I45" s="24"/>
      <c r="J45" s="139"/>
      <c r="K45" s="24"/>
      <c r="L45" s="124"/>
      <c r="M45" s="24"/>
    </row>
    <row r="46" spans="1:13" ht="29.15" customHeight="1" x14ac:dyDescent="0.35">
      <c r="A46" s="353"/>
      <c r="B46" s="114"/>
      <c r="C46" s="123"/>
      <c r="D46" s="124"/>
      <c r="E46" s="124"/>
      <c r="F46" s="38"/>
      <c r="G46" s="38"/>
      <c r="H46" s="38"/>
      <c r="I46" s="24"/>
      <c r="J46" s="139"/>
      <c r="K46" s="24"/>
      <c r="L46" s="124"/>
      <c r="M46" s="24"/>
    </row>
    <row r="47" spans="1:13" ht="29.15" customHeight="1" x14ac:dyDescent="0.35">
      <c r="A47" s="353"/>
      <c r="B47" s="114"/>
      <c r="C47" s="123"/>
      <c r="D47" s="124"/>
      <c r="E47" s="124"/>
      <c r="F47" s="38"/>
      <c r="G47" s="38"/>
      <c r="H47" s="38"/>
      <c r="I47" s="24"/>
      <c r="J47" s="139"/>
      <c r="K47" s="24"/>
      <c r="L47" s="124"/>
      <c r="M47" s="24"/>
    </row>
    <row r="48" spans="1:13" ht="29.15" customHeight="1" x14ac:dyDescent="0.35">
      <c r="A48" s="353"/>
      <c r="B48" s="114"/>
      <c r="C48" s="123"/>
      <c r="D48" s="124"/>
      <c r="E48" s="124"/>
      <c r="F48" s="38"/>
      <c r="G48" s="38"/>
      <c r="H48" s="38"/>
      <c r="I48" s="24"/>
      <c r="J48" s="139"/>
      <c r="K48" s="24"/>
      <c r="L48" s="124"/>
      <c r="M48" s="24"/>
    </row>
    <row r="49" spans="1:13" ht="29.15" customHeight="1" x14ac:dyDescent="0.35">
      <c r="A49" s="353"/>
      <c r="B49" s="114"/>
      <c r="C49" s="123"/>
      <c r="D49" s="124"/>
      <c r="E49" s="124"/>
      <c r="F49" s="38"/>
      <c r="G49" s="38"/>
      <c r="H49" s="38"/>
      <c r="I49" s="24"/>
      <c r="J49" s="139"/>
      <c r="K49" s="24"/>
      <c r="L49" s="124"/>
      <c r="M49" s="24"/>
    </row>
    <row r="50" spans="1:13" ht="29.15" customHeight="1" x14ac:dyDescent="0.35">
      <c r="A50" s="352"/>
      <c r="B50" s="114"/>
      <c r="C50" s="77"/>
      <c r="D50" s="124"/>
      <c r="E50" s="124"/>
      <c r="F50" s="38"/>
      <c r="G50" s="38"/>
      <c r="H50" s="38"/>
      <c r="I50" s="24"/>
      <c r="J50" s="139"/>
      <c r="K50" s="24"/>
      <c r="L50" s="124"/>
      <c r="M50" s="24"/>
    </row>
    <row r="51" spans="1:13" ht="29.15" customHeight="1" x14ac:dyDescent="0.35">
      <c r="A51" s="353"/>
      <c r="B51" s="114"/>
      <c r="C51" s="123"/>
      <c r="D51" s="124"/>
      <c r="E51" s="124"/>
      <c r="F51" s="38"/>
      <c r="G51" s="38"/>
      <c r="H51" s="38"/>
      <c r="I51" s="24"/>
      <c r="J51" s="139"/>
      <c r="K51" s="24"/>
      <c r="L51" s="124"/>
      <c r="M51" s="24"/>
    </row>
    <row r="52" spans="1:13" ht="29.15" customHeight="1" x14ac:dyDescent="0.35">
      <c r="A52" s="353"/>
      <c r="B52" s="114"/>
      <c r="C52" s="123"/>
      <c r="D52" s="124"/>
      <c r="E52" s="124"/>
      <c r="F52" s="38"/>
      <c r="G52" s="38"/>
      <c r="H52" s="38"/>
      <c r="I52" s="24"/>
      <c r="J52" s="139"/>
      <c r="K52" s="24"/>
      <c r="L52" s="124"/>
      <c r="M52" s="24"/>
    </row>
    <row r="53" spans="1:13" ht="29.15" customHeight="1" x14ac:dyDescent="0.35">
      <c r="A53" s="353"/>
      <c r="B53" s="114"/>
      <c r="C53" s="123"/>
      <c r="D53" s="124"/>
      <c r="E53" s="124"/>
      <c r="F53" s="38"/>
      <c r="G53" s="38"/>
      <c r="H53" s="38"/>
      <c r="I53" s="24"/>
      <c r="J53" s="139"/>
      <c r="K53" s="24"/>
      <c r="L53" s="124"/>
      <c r="M53" s="24"/>
    </row>
    <row r="54" spans="1:13" ht="29.15" customHeight="1" x14ac:dyDescent="0.35">
      <c r="A54" s="353"/>
      <c r="B54" s="114"/>
      <c r="C54" s="123"/>
      <c r="D54" s="124"/>
      <c r="E54" s="124"/>
      <c r="F54" s="38"/>
      <c r="G54" s="38"/>
      <c r="H54" s="38"/>
      <c r="I54" s="24"/>
      <c r="J54" s="139"/>
      <c r="K54" s="24"/>
      <c r="L54" s="124"/>
      <c r="M54" s="24"/>
    </row>
    <row r="55" spans="1:13" ht="29.15" customHeight="1" x14ac:dyDescent="0.35">
      <c r="A55" s="353"/>
      <c r="B55" s="114"/>
      <c r="C55" s="123"/>
      <c r="D55" s="124"/>
      <c r="E55" s="124"/>
      <c r="F55" s="38"/>
      <c r="G55" s="38"/>
      <c r="H55" s="38"/>
      <c r="I55" s="24"/>
      <c r="J55" s="139"/>
      <c r="K55" s="24"/>
      <c r="L55" s="124"/>
      <c r="M55" s="24"/>
    </row>
    <row r="56" spans="1:13" ht="29.15" customHeight="1" x14ac:dyDescent="0.35">
      <c r="A56" s="353"/>
      <c r="B56" s="114"/>
      <c r="C56" s="123"/>
      <c r="D56" s="124"/>
      <c r="E56" s="124"/>
      <c r="F56" s="38"/>
      <c r="G56" s="38"/>
      <c r="H56" s="38"/>
      <c r="I56" s="24"/>
      <c r="J56" s="139"/>
      <c r="K56" s="24"/>
      <c r="L56" s="124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/>
      <c r="G57" s="38"/>
      <c r="H57" s="38"/>
      <c r="I57" s="24"/>
      <c r="J57" s="139"/>
      <c r="K57" s="24"/>
      <c r="L57" s="124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/>
      <c r="G58" s="38"/>
      <c r="H58" s="38"/>
      <c r="I58" s="24"/>
      <c r="J58" s="139"/>
      <c r="K58" s="24"/>
      <c r="L58" s="124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/>
      <c r="G59" s="38"/>
      <c r="H59" s="38"/>
      <c r="I59" s="24"/>
      <c r="J59" s="139"/>
      <c r="K59" s="24"/>
      <c r="L59" s="124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/>
      <c r="G60" s="38"/>
      <c r="H60" s="38"/>
      <c r="I60" s="24"/>
      <c r="J60" s="139"/>
      <c r="K60" s="24"/>
      <c r="L60" s="124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/>
      <c r="G61" s="38"/>
      <c r="H61" s="38"/>
      <c r="I61" s="24"/>
      <c r="J61" s="139"/>
      <c r="K61" s="24"/>
      <c r="L61" s="124"/>
      <c r="M61" s="24"/>
    </row>
    <row r="62" spans="1:13" ht="29.15" customHeight="1" x14ac:dyDescent="0.35">
      <c r="A62" s="353"/>
      <c r="B62" s="114"/>
      <c r="C62" s="123"/>
      <c r="D62" s="124"/>
      <c r="E62" s="124"/>
      <c r="F62" s="38"/>
      <c r="G62" s="38"/>
      <c r="H62" s="38"/>
      <c r="I62" s="24"/>
      <c r="J62" s="139"/>
      <c r="K62" s="24"/>
      <c r="L62" s="124"/>
      <c r="M62" s="24"/>
    </row>
    <row r="63" spans="1:13" ht="29.15" customHeight="1" x14ac:dyDescent="0.35">
      <c r="A63" s="353"/>
      <c r="B63" s="114"/>
      <c r="C63" s="123"/>
      <c r="D63" s="124"/>
      <c r="E63" s="124"/>
      <c r="F63" s="38"/>
      <c r="G63" s="38"/>
      <c r="H63" s="38"/>
      <c r="I63" s="24"/>
      <c r="J63" s="139"/>
      <c r="K63" s="24"/>
      <c r="L63" s="124"/>
      <c r="M63" s="24"/>
    </row>
    <row r="64" spans="1:13" ht="24.9" customHeight="1" x14ac:dyDescent="0.35">
      <c r="A64" s="353"/>
      <c r="B64" s="114"/>
      <c r="C64" s="123"/>
      <c r="D64" s="124"/>
      <c r="E64" s="124"/>
      <c r="F64" s="38"/>
      <c r="G64" s="38"/>
      <c r="H64" s="38"/>
      <c r="I64" s="24"/>
      <c r="J64" s="139"/>
      <c r="K64" s="24"/>
      <c r="L64" s="124"/>
      <c r="M64" s="24"/>
    </row>
    <row r="65" spans="1:13" ht="24.9" customHeight="1" x14ac:dyDescent="0.35">
      <c r="A65" s="353"/>
      <c r="B65" s="114"/>
      <c r="C65" s="123"/>
      <c r="D65" s="124"/>
      <c r="E65" s="124"/>
      <c r="F65" s="38"/>
      <c r="G65" s="38"/>
      <c r="H65" s="38"/>
      <c r="I65" s="24"/>
      <c r="J65" s="139"/>
      <c r="K65" s="24"/>
      <c r="L65" s="124"/>
      <c r="M65" s="24"/>
    </row>
    <row r="66" spans="1:13" ht="29.15" customHeight="1" x14ac:dyDescent="0.35">
      <c r="A66" s="352"/>
      <c r="B66" s="114"/>
      <c r="C66" s="123"/>
      <c r="D66" s="124"/>
      <c r="E66" s="124"/>
      <c r="F66" s="38"/>
      <c r="G66" s="38"/>
      <c r="H66" s="38"/>
      <c r="I66" s="24"/>
      <c r="J66" s="139"/>
      <c r="K66" s="24"/>
      <c r="L66" s="124"/>
    </row>
    <row r="67" spans="1:13" ht="29.15" customHeight="1" x14ac:dyDescent="0.35">
      <c r="A67" s="353"/>
      <c r="B67" s="114"/>
      <c r="C67" s="123"/>
      <c r="D67" s="124"/>
      <c r="E67" s="124"/>
      <c r="F67" s="38"/>
      <c r="G67" s="38"/>
      <c r="H67" s="38"/>
      <c r="I67" s="24"/>
      <c r="J67" s="139"/>
      <c r="K67" s="24"/>
      <c r="L67" s="124"/>
    </row>
    <row r="68" spans="1:13" ht="29.15" customHeight="1" x14ac:dyDescent="0.35">
      <c r="A68" s="353"/>
      <c r="B68" s="114"/>
      <c r="C68" s="123"/>
      <c r="D68" s="124"/>
      <c r="E68" s="124"/>
      <c r="F68" s="38"/>
      <c r="G68" s="38"/>
      <c r="H68" s="38"/>
      <c r="I68" s="24"/>
      <c r="J68" s="139"/>
      <c r="K68" s="24"/>
      <c r="L68" s="124"/>
    </row>
    <row r="69" spans="1:13" ht="29.15" customHeight="1" x14ac:dyDescent="0.35">
      <c r="A69" s="353"/>
      <c r="B69" s="114"/>
      <c r="C69" s="123"/>
      <c r="D69" s="124"/>
      <c r="E69" s="124"/>
      <c r="F69" s="38"/>
      <c r="G69" s="38"/>
      <c r="H69" s="38"/>
      <c r="I69" s="24"/>
      <c r="J69" s="139"/>
      <c r="K69" s="24"/>
      <c r="L69" s="124"/>
    </row>
    <row r="70" spans="1:13" ht="29.15" customHeight="1" x14ac:dyDescent="0.35">
      <c r="A70" s="353"/>
      <c r="B70" s="114"/>
      <c r="C70" s="123"/>
      <c r="D70" s="124"/>
      <c r="E70" s="124"/>
      <c r="F70" s="38"/>
      <c r="G70" s="38"/>
      <c r="H70" s="38"/>
      <c r="I70" s="24"/>
      <c r="J70" s="139"/>
      <c r="K70" s="24"/>
      <c r="L70" s="124"/>
    </row>
    <row r="71" spans="1:13" ht="29.15" customHeight="1" x14ac:dyDescent="0.35">
      <c r="A71" s="353"/>
      <c r="B71" s="114"/>
      <c r="C71" s="123"/>
      <c r="D71" s="124"/>
      <c r="E71" s="124"/>
      <c r="F71" s="38"/>
      <c r="G71" s="38"/>
      <c r="H71" s="38"/>
      <c r="I71" s="24"/>
      <c r="J71" s="139"/>
      <c r="K71" s="24"/>
      <c r="L71" s="124"/>
    </row>
    <row r="72" spans="1:13" ht="29.15" customHeight="1" x14ac:dyDescent="0.35">
      <c r="A72" s="353"/>
      <c r="B72" s="114"/>
      <c r="C72" s="123"/>
      <c r="D72" s="124"/>
      <c r="E72" s="124"/>
      <c r="F72" s="38"/>
      <c r="G72" s="38"/>
      <c r="H72" s="38"/>
      <c r="I72" s="24"/>
      <c r="J72" s="139"/>
      <c r="K72" s="24"/>
      <c r="L72" s="124"/>
    </row>
    <row r="73" spans="1:13" ht="29.15" customHeight="1" x14ac:dyDescent="0.35">
      <c r="A73" s="353"/>
      <c r="B73" s="114"/>
      <c r="C73" s="123"/>
      <c r="D73" s="124"/>
      <c r="E73" s="124"/>
      <c r="F73" s="38"/>
      <c r="G73" s="38"/>
      <c r="H73" s="38"/>
      <c r="I73" s="24"/>
      <c r="J73" s="139"/>
      <c r="K73" s="24"/>
      <c r="L73" s="124"/>
    </row>
    <row r="74" spans="1:13" ht="29.15" customHeight="1" x14ac:dyDescent="0.35">
      <c r="A74" s="353"/>
      <c r="B74" s="114"/>
      <c r="C74" s="123"/>
      <c r="D74" s="124"/>
      <c r="E74" s="124"/>
      <c r="F74" s="38"/>
      <c r="G74" s="38"/>
      <c r="H74" s="38"/>
      <c r="I74" s="24"/>
      <c r="J74" s="139"/>
      <c r="K74" s="24"/>
      <c r="L74" s="124"/>
    </row>
    <row r="75" spans="1:13" ht="29.15" customHeight="1" x14ac:dyDescent="0.35">
      <c r="A75" s="353"/>
      <c r="B75" s="114"/>
      <c r="C75" s="123"/>
      <c r="D75" s="124"/>
      <c r="E75" s="124"/>
      <c r="F75" s="38"/>
      <c r="G75" s="38"/>
      <c r="H75" s="38"/>
      <c r="I75" s="24"/>
      <c r="J75" s="139"/>
      <c r="K75" s="24"/>
      <c r="L75" s="124"/>
    </row>
    <row r="76" spans="1:13" ht="29.15" customHeight="1" x14ac:dyDescent="0.35">
      <c r="A76" s="353"/>
      <c r="B76" s="114"/>
      <c r="C76" s="123"/>
      <c r="D76" s="124"/>
      <c r="E76" s="124"/>
      <c r="F76" s="38"/>
      <c r="G76" s="38"/>
      <c r="H76" s="38"/>
      <c r="I76" s="24"/>
      <c r="J76" s="139"/>
      <c r="K76" s="24"/>
      <c r="L76" s="124"/>
    </row>
    <row r="77" spans="1:13" ht="29.15" customHeight="1" x14ac:dyDescent="0.35">
      <c r="A77" s="353"/>
      <c r="B77" s="114"/>
      <c r="C77" s="123"/>
      <c r="D77" s="124"/>
      <c r="E77" s="124"/>
      <c r="F77" s="38"/>
      <c r="G77" s="38"/>
      <c r="H77" s="38"/>
      <c r="I77" s="24"/>
      <c r="J77" s="139"/>
      <c r="K77" s="24"/>
      <c r="L77" s="124"/>
    </row>
    <row r="78" spans="1:13" ht="29.15" customHeight="1" x14ac:dyDescent="0.35">
      <c r="A78" s="353"/>
      <c r="B78" s="114"/>
      <c r="C78" s="123"/>
      <c r="D78" s="124"/>
      <c r="E78" s="124"/>
      <c r="F78" s="38"/>
      <c r="G78" s="38"/>
      <c r="H78" s="38"/>
      <c r="I78" s="24"/>
      <c r="J78" s="139"/>
      <c r="K78" s="24"/>
      <c r="L78" s="124"/>
    </row>
    <row r="79" spans="1:13" ht="29.15" customHeight="1" x14ac:dyDescent="0.35">
      <c r="A79" s="353"/>
      <c r="B79" s="114"/>
      <c r="C79" s="123"/>
      <c r="D79" s="124"/>
      <c r="E79" s="124"/>
      <c r="F79" s="38"/>
      <c r="G79" s="38"/>
      <c r="H79" s="38"/>
      <c r="I79" s="24"/>
      <c r="J79" s="139"/>
      <c r="K79" s="24"/>
      <c r="L79" s="124"/>
    </row>
    <row r="80" spans="1:13" ht="29.15" customHeight="1" x14ac:dyDescent="0.35">
      <c r="A80" s="353"/>
      <c r="B80" s="114"/>
      <c r="C80" s="123"/>
      <c r="D80" s="124"/>
      <c r="E80" s="124"/>
      <c r="F80" s="38"/>
      <c r="G80" s="38"/>
      <c r="H80" s="38"/>
      <c r="I80" s="24"/>
      <c r="J80" s="139"/>
      <c r="K80" s="24"/>
      <c r="L80" s="124"/>
    </row>
    <row r="81" spans="1:12" ht="29.15" customHeight="1" x14ac:dyDescent="0.35">
      <c r="A81" s="353"/>
      <c r="B81" s="114"/>
      <c r="C81" s="123"/>
      <c r="D81" s="124"/>
      <c r="E81" s="124"/>
      <c r="F81" s="38"/>
      <c r="G81" s="38"/>
      <c r="H81" s="38"/>
      <c r="I81" s="24"/>
      <c r="J81" s="139"/>
      <c r="K81" s="24"/>
      <c r="L81" s="124"/>
    </row>
    <row r="82" spans="1:12" ht="29.15" customHeight="1" x14ac:dyDescent="0.35">
      <c r="B82" s="114"/>
      <c r="C82" s="123"/>
      <c r="D82" s="124"/>
      <c r="E82" s="124"/>
      <c r="F82" s="38"/>
      <c r="G82" s="38"/>
      <c r="H82" s="38"/>
      <c r="I82" s="24"/>
      <c r="J82" s="139"/>
      <c r="K82" s="24"/>
      <c r="L82" s="124"/>
    </row>
    <row r="83" spans="1:12" ht="29.15" customHeight="1" x14ac:dyDescent="0.35">
      <c r="B83" s="114"/>
      <c r="C83" s="123"/>
      <c r="D83" s="124"/>
      <c r="E83" s="124"/>
      <c r="F83" s="38"/>
      <c r="G83" s="38"/>
      <c r="H83" s="38"/>
      <c r="I83" s="24"/>
      <c r="J83" s="139"/>
      <c r="K83" s="24"/>
      <c r="L83" s="124"/>
    </row>
  </sheetData>
  <mergeCells count="35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I6:I7"/>
    <mergeCell ref="J6:J7"/>
    <mergeCell ref="K6:K7"/>
    <mergeCell ref="L6:L7"/>
    <mergeCell ref="M6:M7"/>
    <mergeCell ref="A18:A33"/>
    <mergeCell ref="A34:A49"/>
    <mergeCell ref="A50:A65"/>
    <mergeCell ref="A66:A81"/>
    <mergeCell ref="H6:H7"/>
    <mergeCell ref="A6:A7"/>
    <mergeCell ref="B6:B7"/>
    <mergeCell ref="C6:C7"/>
    <mergeCell ref="D6:E7"/>
    <mergeCell ref="F6:F7"/>
    <mergeCell ref="G6:G7"/>
  </mergeCells>
  <conditionalFormatting sqref="J8:J83">
    <cfRule type="duplicateValues" dxfId="11" priority="8" stopIfTrue="1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89"/>
  <sheetViews>
    <sheetView zoomScale="84" zoomScaleNormal="84" workbookViewId="0">
      <selection activeCell="B84" sqref="B84:C89"/>
    </sheetView>
  </sheetViews>
  <sheetFormatPr defaultColWidth="9.08984375" defaultRowHeight="14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2.90625" style="4" bestFit="1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COUNTA(C8:C100)</f>
        <v>2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  <c r="M3" s="361"/>
    </row>
    <row r="4" spans="1:13" ht="15" customHeight="1" x14ac:dyDescent="0.35">
      <c r="A4" s="333"/>
      <c r="B4" s="334"/>
      <c r="C4" s="318" t="s">
        <v>29</v>
      </c>
      <c r="D4" s="319"/>
      <c r="E4" s="322" t="s">
        <v>656</v>
      </c>
      <c r="F4" s="350"/>
      <c r="G4" s="324"/>
      <c r="H4" s="257"/>
      <c r="I4" s="257"/>
      <c r="J4" s="315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  <c r="M5" s="362"/>
    </row>
    <row r="6" spans="1:13" ht="21.75" customHeight="1" x14ac:dyDescent="0.35">
      <c r="A6" s="306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  <c r="M6" s="310" t="s">
        <v>19</v>
      </c>
    </row>
    <row r="7" spans="1:13" ht="18" customHeight="1" x14ac:dyDescent="0.35">
      <c r="A7" s="306"/>
      <c r="B7" s="358"/>
      <c r="C7" s="310"/>
      <c r="D7" s="310"/>
      <c r="E7" s="310"/>
      <c r="F7" s="310"/>
      <c r="G7" s="310"/>
      <c r="H7" s="326"/>
      <c r="I7" s="354"/>
      <c r="J7" s="355"/>
      <c r="K7" s="356"/>
      <c r="L7" s="310"/>
      <c r="M7" s="356"/>
    </row>
    <row r="8" spans="1:13" ht="39" x14ac:dyDescent="0.35">
      <c r="A8" s="352"/>
      <c r="B8" s="129"/>
      <c r="C8" s="114">
        <v>11</v>
      </c>
      <c r="D8" s="127">
        <v>3603236</v>
      </c>
      <c r="E8" s="116" t="s">
        <v>126</v>
      </c>
      <c r="F8" s="116" t="s">
        <v>127</v>
      </c>
      <c r="G8" s="21">
        <v>2005</v>
      </c>
      <c r="H8" s="117" t="s">
        <v>42</v>
      </c>
      <c r="I8" s="22" t="s">
        <v>29</v>
      </c>
      <c r="J8" s="20"/>
      <c r="K8" s="118">
        <v>8</v>
      </c>
      <c r="L8" s="119" t="s">
        <v>657</v>
      </c>
      <c r="M8" s="116">
        <v>1</v>
      </c>
    </row>
    <row r="9" spans="1:13" ht="39" x14ac:dyDescent="0.35">
      <c r="A9" s="353"/>
      <c r="B9" s="129"/>
      <c r="C9" s="114">
        <v>14</v>
      </c>
      <c r="D9" s="127">
        <v>3603310</v>
      </c>
      <c r="E9" s="116" t="s">
        <v>427</v>
      </c>
      <c r="F9" s="116" t="s">
        <v>165</v>
      </c>
      <c r="G9" s="21">
        <v>2005</v>
      </c>
      <c r="H9" s="117" t="s">
        <v>42</v>
      </c>
      <c r="I9" s="22" t="s">
        <v>29</v>
      </c>
      <c r="J9" s="20"/>
      <c r="K9" s="118">
        <v>10</v>
      </c>
      <c r="L9" s="119" t="s">
        <v>658</v>
      </c>
      <c r="M9" s="116">
        <v>2</v>
      </c>
    </row>
    <row r="10" spans="1:13" ht="29.15" customHeight="1" x14ac:dyDescent="0.35">
      <c r="A10" s="353"/>
      <c r="B10" s="114"/>
      <c r="C10" s="127"/>
      <c r="D10" s="116"/>
      <c r="E10" s="116"/>
      <c r="F10" s="21"/>
      <c r="G10" s="117"/>
      <c r="H10" s="22"/>
      <c r="I10" s="20"/>
      <c r="J10" s="118"/>
      <c r="K10" s="119"/>
      <c r="L10" s="143"/>
      <c r="M10" s="24"/>
    </row>
    <row r="11" spans="1:13" ht="29.15" customHeight="1" x14ac:dyDescent="0.35">
      <c r="A11" s="353"/>
      <c r="B11" s="114"/>
      <c r="C11" s="127"/>
      <c r="D11" s="116"/>
      <c r="E11" s="116"/>
      <c r="F11" s="21"/>
      <c r="G11" s="117"/>
      <c r="H11" s="22"/>
      <c r="I11" s="20"/>
      <c r="J11" s="118"/>
      <c r="K11" s="119"/>
      <c r="L11" s="143"/>
      <c r="M11" s="24"/>
    </row>
    <row r="12" spans="1:13" ht="29.15" customHeight="1" x14ac:dyDescent="0.35">
      <c r="A12" s="353"/>
      <c r="B12" s="114"/>
      <c r="C12" s="127"/>
      <c r="D12" s="116"/>
      <c r="E12" s="116"/>
      <c r="F12" s="21"/>
      <c r="G12" s="117"/>
      <c r="H12" s="22"/>
      <c r="I12" s="20"/>
      <c r="J12" s="118"/>
      <c r="K12" s="119"/>
      <c r="L12" s="143"/>
      <c r="M12" s="24"/>
    </row>
    <row r="13" spans="1:13" ht="29.15" customHeight="1" x14ac:dyDescent="0.35">
      <c r="A13" s="353"/>
      <c r="B13" s="114"/>
      <c r="C13" s="127"/>
      <c r="D13" s="116"/>
      <c r="E13" s="116"/>
      <c r="F13" s="21"/>
      <c r="G13" s="117"/>
      <c r="H13" s="22"/>
      <c r="I13" s="20"/>
      <c r="J13" s="118"/>
      <c r="K13" s="119"/>
      <c r="L13" s="143"/>
      <c r="M13" s="24"/>
    </row>
    <row r="14" spans="1:13" ht="29.15" customHeight="1" x14ac:dyDescent="0.35">
      <c r="A14" s="353"/>
      <c r="B14" s="114"/>
      <c r="C14" s="127"/>
      <c r="D14" s="116"/>
      <c r="E14" s="116"/>
      <c r="F14" s="21"/>
      <c r="G14" s="117"/>
      <c r="H14" s="22"/>
      <c r="I14" s="20"/>
      <c r="J14" s="118"/>
      <c r="K14" s="119"/>
      <c r="L14" s="143"/>
      <c r="M14" s="24"/>
    </row>
    <row r="15" spans="1:13" ht="29.15" customHeight="1" x14ac:dyDescent="0.35">
      <c r="A15" s="353"/>
      <c r="B15" s="114"/>
      <c r="C15" s="127"/>
      <c r="D15" s="116"/>
      <c r="E15" s="116"/>
      <c r="F15" s="21"/>
      <c r="G15" s="117"/>
      <c r="H15" s="22"/>
      <c r="I15" s="20"/>
      <c r="J15" s="118"/>
      <c r="K15" s="119"/>
      <c r="L15" s="143"/>
      <c r="M15" s="24"/>
    </row>
    <row r="16" spans="1:13" ht="29.15" customHeight="1" x14ac:dyDescent="0.35">
      <c r="A16" s="353"/>
      <c r="B16" s="114"/>
      <c r="C16" s="127"/>
      <c r="D16" s="116"/>
      <c r="E16" s="116"/>
      <c r="F16" s="21"/>
      <c r="G16" s="117"/>
      <c r="H16" s="22"/>
      <c r="I16" s="20"/>
      <c r="J16" s="118"/>
      <c r="K16" s="119"/>
      <c r="L16" s="143"/>
      <c r="M16" s="24"/>
    </row>
    <row r="17" spans="1:13" ht="29.15" customHeight="1" x14ac:dyDescent="0.35">
      <c r="A17" s="353"/>
      <c r="B17" s="114"/>
      <c r="C17" s="127"/>
      <c r="D17" s="116"/>
      <c r="E17" s="116"/>
      <c r="F17" s="21"/>
      <c r="G17" s="117"/>
      <c r="H17" s="22"/>
      <c r="I17" s="20"/>
      <c r="J17" s="118"/>
      <c r="K17" s="119"/>
      <c r="L17" s="143"/>
      <c r="M17" s="24"/>
    </row>
    <row r="18" spans="1:13" ht="29.15" customHeight="1" x14ac:dyDescent="0.35">
      <c r="A18" s="353"/>
      <c r="B18" s="114"/>
      <c r="C18" s="127"/>
      <c r="D18" s="116"/>
      <c r="E18" s="116"/>
      <c r="F18" s="21"/>
      <c r="G18" s="117"/>
      <c r="H18" s="22"/>
      <c r="I18" s="20"/>
      <c r="J18" s="118"/>
      <c r="K18" s="119"/>
      <c r="L18" s="143"/>
      <c r="M18" s="24"/>
    </row>
    <row r="19" spans="1:13" ht="29.15" customHeight="1" x14ac:dyDescent="0.35">
      <c r="A19" s="353"/>
      <c r="B19" s="114"/>
      <c r="C19" s="127"/>
      <c r="D19" s="116"/>
      <c r="E19" s="116"/>
      <c r="F19" s="21"/>
      <c r="G19" s="117"/>
      <c r="H19" s="22"/>
      <c r="I19" s="20"/>
      <c r="J19" s="118"/>
      <c r="K19" s="119"/>
      <c r="L19" s="143"/>
      <c r="M19" s="24"/>
    </row>
    <row r="20" spans="1:13" ht="29.15" customHeight="1" x14ac:dyDescent="0.35">
      <c r="A20" s="353"/>
      <c r="B20" s="114"/>
      <c r="C20" s="123"/>
      <c r="D20" s="116"/>
      <c r="E20" s="116"/>
      <c r="F20" s="21"/>
      <c r="G20" s="117"/>
      <c r="H20" s="22"/>
      <c r="I20" s="20"/>
      <c r="J20" s="118"/>
      <c r="K20" s="119"/>
      <c r="L20" s="143"/>
      <c r="M20" s="24"/>
    </row>
    <row r="21" spans="1:13" ht="29.15" customHeight="1" x14ac:dyDescent="0.35">
      <c r="A21" s="353"/>
      <c r="B21" s="114"/>
      <c r="C21" s="144"/>
      <c r="D21" s="116"/>
      <c r="E21" s="116"/>
      <c r="F21" s="21"/>
      <c r="G21" s="117"/>
      <c r="H21" s="22"/>
      <c r="I21" s="20"/>
      <c r="J21" s="118"/>
      <c r="K21" s="119"/>
      <c r="L21" s="143"/>
      <c r="M21" s="24"/>
    </row>
    <row r="22" spans="1:13" ht="29.15" customHeight="1" x14ac:dyDescent="0.35">
      <c r="A22" s="353"/>
      <c r="B22" s="114"/>
      <c r="C22" s="123"/>
      <c r="D22" s="116"/>
      <c r="E22" s="116"/>
      <c r="F22" s="21"/>
      <c r="G22" s="117"/>
      <c r="H22" s="22"/>
      <c r="I22" s="20"/>
      <c r="J22" s="118"/>
      <c r="K22" s="119"/>
      <c r="L22" s="143"/>
      <c r="M22" s="24"/>
    </row>
    <row r="23" spans="1:13" ht="29.15" customHeight="1" x14ac:dyDescent="0.35">
      <c r="A23" s="353"/>
      <c r="B23" s="114"/>
      <c r="C23" s="123"/>
      <c r="D23" s="116"/>
      <c r="E23" s="116"/>
      <c r="F23" s="21"/>
      <c r="G23" s="117"/>
      <c r="H23" s="22"/>
      <c r="I23" s="20"/>
      <c r="J23" s="118"/>
      <c r="K23" s="119"/>
      <c r="L23" s="143"/>
      <c r="M23" s="24"/>
    </row>
    <row r="24" spans="1:13" ht="29.15" customHeight="1" x14ac:dyDescent="0.35">
      <c r="A24" s="352"/>
      <c r="B24" s="114"/>
      <c r="C24" s="77"/>
      <c r="D24" s="116"/>
      <c r="E24" s="116"/>
      <c r="F24" s="21"/>
      <c r="G24" s="117"/>
      <c r="H24" s="22"/>
      <c r="I24" s="20"/>
      <c r="J24" s="118"/>
      <c r="K24" s="119"/>
      <c r="L24" s="143"/>
      <c r="M24" s="24"/>
    </row>
    <row r="25" spans="1:13" ht="29.15" customHeight="1" x14ac:dyDescent="0.35">
      <c r="A25" s="353"/>
      <c r="B25" s="141"/>
      <c r="C25" s="127"/>
      <c r="D25" s="134"/>
      <c r="E25" s="134"/>
      <c r="F25" s="135"/>
      <c r="G25" s="136"/>
      <c r="H25" s="137"/>
      <c r="I25" s="138"/>
      <c r="J25" s="118"/>
      <c r="K25" s="142"/>
      <c r="L25" s="145"/>
      <c r="M25" s="24"/>
    </row>
    <row r="26" spans="1:13" ht="29.15" customHeight="1" x14ac:dyDescent="0.35">
      <c r="A26" s="353"/>
      <c r="B26" s="114"/>
      <c r="C26" s="123"/>
      <c r="D26" s="116"/>
      <c r="E26" s="116"/>
      <c r="F26" s="21"/>
      <c r="G26" s="117"/>
      <c r="H26" s="22"/>
      <c r="I26" s="20"/>
      <c r="J26" s="118"/>
      <c r="K26" s="119"/>
      <c r="L26" s="143"/>
      <c r="M26" s="24"/>
    </row>
    <row r="27" spans="1:13" ht="29.15" customHeight="1" x14ac:dyDescent="0.35">
      <c r="A27" s="353"/>
      <c r="B27" s="114"/>
      <c r="C27" s="123"/>
      <c r="D27" s="116"/>
      <c r="E27" s="116"/>
      <c r="F27" s="21"/>
      <c r="G27" s="117"/>
      <c r="H27" s="22"/>
      <c r="I27" s="20"/>
      <c r="J27" s="118"/>
      <c r="K27" s="119"/>
      <c r="L27" s="143"/>
      <c r="M27" s="24"/>
    </row>
    <row r="28" spans="1:13" ht="29.15" customHeight="1" x14ac:dyDescent="0.35">
      <c r="A28" s="353"/>
      <c r="B28" s="114"/>
      <c r="C28" s="123"/>
      <c r="D28" s="116"/>
      <c r="E28" s="116"/>
      <c r="F28" s="21"/>
      <c r="G28" s="117"/>
      <c r="H28" s="22"/>
      <c r="I28" s="20"/>
      <c r="J28" s="118"/>
      <c r="K28" s="119"/>
      <c r="L28" s="143"/>
      <c r="M28" s="24"/>
    </row>
    <row r="29" spans="1:13" ht="29.15" customHeight="1" x14ac:dyDescent="0.35">
      <c r="A29" s="353"/>
      <c r="B29" s="114"/>
      <c r="C29" s="123"/>
      <c r="D29" s="116"/>
      <c r="E29" s="116"/>
      <c r="F29" s="21"/>
      <c r="G29" s="117"/>
      <c r="H29" s="22"/>
      <c r="I29" s="20"/>
      <c r="J29" s="118"/>
      <c r="K29" s="119"/>
      <c r="L29" s="143"/>
      <c r="M29" s="24"/>
    </row>
    <row r="30" spans="1:13" ht="29.15" customHeight="1" x14ac:dyDescent="0.35">
      <c r="A30" s="353"/>
      <c r="B30" s="114"/>
      <c r="C30" s="123"/>
      <c r="D30" s="116"/>
      <c r="E30" s="116"/>
      <c r="F30" s="21"/>
      <c r="G30" s="117"/>
      <c r="H30" s="22"/>
      <c r="I30" s="20"/>
      <c r="J30" s="118"/>
      <c r="K30" s="119"/>
      <c r="L30" s="143"/>
      <c r="M30" s="24"/>
    </row>
    <row r="31" spans="1:13" ht="29.15" customHeight="1" x14ac:dyDescent="0.35">
      <c r="A31" s="353"/>
      <c r="B31" s="114"/>
      <c r="C31" s="123"/>
      <c r="D31" s="116"/>
      <c r="E31" s="116"/>
      <c r="F31" s="21"/>
      <c r="G31" s="117"/>
      <c r="H31" s="22"/>
      <c r="I31" s="20"/>
      <c r="J31" s="118"/>
      <c r="K31" s="119"/>
      <c r="L31" s="143"/>
      <c r="M31" s="24"/>
    </row>
    <row r="32" spans="1:13" ht="29.15" customHeight="1" x14ac:dyDescent="0.35">
      <c r="A32" s="353"/>
      <c r="B32" s="114"/>
      <c r="C32" s="123"/>
      <c r="D32" s="134"/>
      <c r="E32" s="134"/>
      <c r="F32" s="135"/>
      <c r="G32" s="136"/>
      <c r="H32" s="137"/>
      <c r="I32" s="138"/>
      <c r="J32" s="118"/>
      <c r="K32" s="119"/>
      <c r="L32" s="143"/>
      <c r="M32" s="24"/>
    </row>
    <row r="33" spans="1:13" ht="29.15" customHeight="1" x14ac:dyDescent="0.35">
      <c r="A33" s="353"/>
      <c r="B33" s="114"/>
      <c r="C33" s="123"/>
      <c r="D33" s="116"/>
      <c r="E33" s="116"/>
      <c r="F33" s="21"/>
      <c r="G33" s="117"/>
      <c r="H33" s="22"/>
      <c r="I33" s="20"/>
      <c r="J33" s="139"/>
      <c r="K33" s="119"/>
      <c r="L33" s="143"/>
      <c r="M33" s="24"/>
    </row>
    <row r="34" spans="1:13" ht="29.15" customHeight="1" x14ac:dyDescent="0.35">
      <c r="A34" s="353"/>
      <c r="B34" s="114"/>
      <c r="C34" s="123"/>
      <c r="D34" s="116"/>
      <c r="E34" s="116"/>
      <c r="F34" s="21"/>
      <c r="G34" s="117"/>
      <c r="H34" s="22"/>
      <c r="I34" s="20"/>
      <c r="J34" s="139"/>
      <c r="K34" s="119"/>
      <c r="L34" s="143"/>
      <c r="M34" s="24"/>
    </row>
    <row r="35" spans="1:13" ht="29.15" customHeight="1" x14ac:dyDescent="0.35">
      <c r="A35" s="353"/>
      <c r="B35" s="114"/>
      <c r="C35" s="123"/>
      <c r="D35" s="116"/>
      <c r="E35" s="116"/>
      <c r="F35" s="21"/>
      <c r="G35" s="117"/>
      <c r="H35" s="22"/>
      <c r="I35" s="20"/>
      <c r="J35" s="139"/>
      <c r="K35" s="119"/>
      <c r="L35" s="143"/>
      <c r="M35" s="24"/>
    </row>
    <row r="36" spans="1:13" ht="29.15" customHeight="1" x14ac:dyDescent="0.35">
      <c r="A36" s="353"/>
      <c r="B36" s="114"/>
      <c r="C36" s="123"/>
      <c r="D36" s="116"/>
      <c r="E36" s="116"/>
      <c r="F36" s="21"/>
      <c r="G36" s="117"/>
      <c r="H36" s="22"/>
      <c r="I36" s="20"/>
      <c r="J36" s="139"/>
      <c r="K36" s="119"/>
      <c r="L36" s="143"/>
      <c r="M36" s="24"/>
    </row>
    <row r="37" spans="1:13" ht="29.15" customHeight="1" x14ac:dyDescent="0.35">
      <c r="A37" s="353"/>
      <c r="B37" s="114"/>
      <c r="C37" s="123"/>
      <c r="D37" s="116"/>
      <c r="E37" s="116"/>
      <c r="F37" s="21"/>
      <c r="G37" s="117"/>
      <c r="H37" s="22"/>
      <c r="I37" s="20"/>
      <c r="J37" s="139"/>
      <c r="K37" s="119"/>
      <c r="L37" s="143"/>
      <c r="M37" s="24"/>
    </row>
    <row r="38" spans="1:13" ht="29.15" customHeight="1" x14ac:dyDescent="0.35">
      <c r="A38" s="353"/>
      <c r="B38" s="114"/>
      <c r="C38" s="123"/>
      <c r="D38" s="116"/>
      <c r="E38" s="116"/>
      <c r="F38" s="21"/>
      <c r="G38" s="117"/>
      <c r="H38" s="22"/>
      <c r="I38" s="20"/>
      <c r="J38" s="139"/>
      <c r="K38" s="119"/>
      <c r="L38" s="143"/>
      <c r="M38" s="24"/>
    </row>
    <row r="39" spans="1:13" ht="29.15" customHeight="1" x14ac:dyDescent="0.35">
      <c r="A39" s="353"/>
      <c r="B39" s="114"/>
      <c r="C39" s="123"/>
      <c r="D39" s="116"/>
      <c r="E39" s="116"/>
      <c r="F39" s="21"/>
      <c r="G39" s="117"/>
      <c r="H39" s="22"/>
      <c r="I39" s="20"/>
      <c r="J39" s="139"/>
      <c r="K39" s="119"/>
      <c r="L39" s="143"/>
      <c r="M39" s="24"/>
    </row>
    <row r="40" spans="1:13" ht="29.15" customHeight="1" x14ac:dyDescent="0.35">
      <c r="A40" s="352"/>
      <c r="B40" s="114"/>
      <c r="C40" s="123"/>
      <c r="D40" s="116"/>
      <c r="E40" s="116"/>
      <c r="F40" s="21"/>
      <c r="G40" s="117"/>
      <c r="H40" s="22"/>
      <c r="I40" s="20"/>
      <c r="J40" s="139"/>
      <c r="K40" s="119"/>
      <c r="L40" s="143"/>
      <c r="M40" s="24"/>
    </row>
    <row r="41" spans="1:13" ht="29.15" customHeight="1" x14ac:dyDescent="0.35">
      <c r="A41" s="353"/>
      <c r="B41" s="114"/>
      <c r="C41" s="123"/>
      <c r="D41" s="116"/>
      <c r="E41" s="116"/>
      <c r="F41" s="21"/>
      <c r="G41" s="117"/>
      <c r="H41" s="22"/>
      <c r="I41" s="20"/>
      <c r="J41" s="139"/>
      <c r="K41" s="119"/>
      <c r="L41" s="143"/>
      <c r="M41" s="24"/>
    </row>
    <row r="42" spans="1:13" ht="29.15" customHeight="1" x14ac:dyDescent="0.35">
      <c r="A42" s="353"/>
      <c r="B42" s="114"/>
      <c r="C42" s="123"/>
      <c r="D42" s="116"/>
      <c r="E42" s="116"/>
      <c r="F42" s="21"/>
      <c r="G42" s="117"/>
      <c r="H42" s="22"/>
      <c r="I42" s="20"/>
      <c r="J42" s="139"/>
      <c r="K42" s="119"/>
      <c r="L42" s="143"/>
      <c r="M42" s="24"/>
    </row>
    <row r="43" spans="1:13" ht="29.15" customHeight="1" x14ac:dyDescent="0.35">
      <c r="A43" s="353"/>
      <c r="B43" s="114"/>
      <c r="C43" s="123"/>
      <c r="D43" s="116"/>
      <c r="E43" s="116"/>
      <c r="F43" s="21"/>
      <c r="G43" s="117"/>
      <c r="H43" s="22"/>
      <c r="I43" s="20"/>
      <c r="J43" s="139"/>
      <c r="K43" s="119"/>
      <c r="L43" s="143"/>
      <c r="M43" s="24"/>
    </row>
    <row r="44" spans="1:13" ht="29.15" customHeight="1" x14ac:dyDescent="0.35">
      <c r="A44" s="353"/>
      <c r="B44" s="114"/>
      <c r="C44" s="123"/>
      <c r="D44" s="116"/>
      <c r="E44" s="116"/>
      <c r="F44" s="21"/>
      <c r="G44" s="117"/>
      <c r="H44" s="22"/>
      <c r="I44" s="20"/>
      <c r="J44" s="139"/>
      <c r="K44" s="119"/>
      <c r="L44" s="143"/>
      <c r="M44" s="24"/>
    </row>
    <row r="45" spans="1:13" ht="29.15" customHeight="1" x14ac:dyDescent="0.35">
      <c r="A45" s="353"/>
      <c r="B45" s="114"/>
      <c r="C45" s="123"/>
      <c r="D45" s="116"/>
      <c r="E45" s="116"/>
      <c r="F45" s="21"/>
      <c r="G45" s="117"/>
      <c r="H45" s="22"/>
      <c r="I45" s="20"/>
      <c r="J45" s="139"/>
      <c r="K45" s="119"/>
      <c r="L45" s="143"/>
      <c r="M45" s="24"/>
    </row>
    <row r="46" spans="1:13" ht="29.15" customHeight="1" x14ac:dyDescent="0.35">
      <c r="A46" s="353"/>
      <c r="B46" s="114"/>
      <c r="C46" s="123"/>
      <c r="D46" s="116"/>
      <c r="E46" s="116"/>
      <c r="F46" s="21"/>
      <c r="G46" s="117"/>
      <c r="H46" s="22"/>
      <c r="I46" s="20"/>
      <c r="J46" s="139"/>
      <c r="K46" s="119"/>
      <c r="L46" s="143"/>
      <c r="M46" s="24"/>
    </row>
    <row r="47" spans="1:13" ht="29.15" customHeight="1" x14ac:dyDescent="0.35">
      <c r="A47" s="353"/>
      <c r="B47" s="114"/>
      <c r="C47" s="123"/>
      <c r="D47" s="116"/>
      <c r="E47" s="116"/>
      <c r="F47" s="21"/>
      <c r="G47" s="117"/>
      <c r="H47" s="22"/>
      <c r="I47" s="20"/>
      <c r="J47" s="139"/>
      <c r="K47" s="119"/>
      <c r="L47" s="143"/>
      <c r="M47" s="24"/>
    </row>
    <row r="48" spans="1:13" ht="29.15" customHeight="1" x14ac:dyDescent="0.35">
      <c r="A48" s="353"/>
      <c r="B48" s="114"/>
      <c r="C48" s="123"/>
      <c r="D48" s="116"/>
      <c r="E48" s="116"/>
      <c r="F48" s="21"/>
      <c r="G48" s="117"/>
      <c r="H48" s="22"/>
      <c r="I48" s="20"/>
      <c r="J48" s="139"/>
      <c r="K48" s="119"/>
      <c r="L48" s="143"/>
      <c r="M48" s="24"/>
    </row>
    <row r="49" spans="1:13" ht="29.15" customHeight="1" x14ac:dyDescent="0.35">
      <c r="A49" s="353"/>
      <c r="B49" s="114"/>
      <c r="C49" s="123"/>
      <c r="D49" s="124"/>
      <c r="E49" s="124"/>
      <c r="F49" s="38"/>
      <c r="G49" s="38"/>
      <c r="H49" s="38"/>
      <c r="I49" s="24"/>
      <c r="J49" s="139"/>
      <c r="K49" s="24"/>
      <c r="L49" s="24"/>
      <c r="M49" s="24"/>
    </row>
    <row r="50" spans="1:13" ht="29.15" customHeight="1" x14ac:dyDescent="0.35">
      <c r="A50" s="353"/>
      <c r="B50" s="114"/>
      <c r="C50" s="123"/>
      <c r="D50" s="124"/>
      <c r="E50" s="124"/>
      <c r="F50" s="38"/>
      <c r="G50" s="38"/>
      <c r="H50" s="38"/>
      <c r="I50" s="24"/>
      <c r="J50" s="139"/>
      <c r="K50" s="24"/>
      <c r="L50" s="24"/>
      <c r="M50" s="24"/>
    </row>
    <row r="51" spans="1:13" ht="29.15" customHeight="1" x14ac:dyDescent="0.35">
      <c r="A51" s="353"/>
      <c r="B51" s="114"/>
      <c r="C51" s="123"/>
      <c r="D51" s="124"/>
      <c r="E51" s="124"/>
      <c r="F51" s="38"/>
      <c r="G51" s="38"/>
      <c r="H51" s="38"/>
      <c r="I51" s="24"/>
      <c r="J51" s="139"/>
      <c r="K51" s="24"/>
      <c r="L51" s="24"/>
      <c r="M51" s="24"/>
    </row>
    <row r="52" spans="1:13" ht="29.15" customHeight="1" x14ac:dyDescent="0.35">
      <c r="A52" s="353"/>
      <c r="B52" s="114"/>
      <c r="C52" s="123"/>
      <c r="D52" s="124"/>
      <c r="E52" s="124"/>
      <c r="F52" s="38"/>
      <c r="G52" s="38"/>
      <c r="H52" s="38"/>
      <c r="I52" s="24"/>
      <c r="J52" s="139"/>
      <c r="K52" s="24"/>
      <c r="L52" s="24"/>
      <c r="M52" s="24"/>
    </row>
    <row r="53" spans="1:13" ht="29.15" customHeight="1" x14ac:dyDescent="0.35">
      <c r="A53" s="353"/>
      <c r="B53" s="114"/>
      <c r="C53" s="123"/>
      <c r="D53" s="124"/>
      <c r="E53" s="124"/>
      <c r="F53" s="38"/>
      <c r="G53" s="38"/>
      <c r="H53" s="38"/>
      <c r="I53" s="24"/>
      <c r="J53" s="139"/>
      <c r="K53" s="24"/>
      <c r="L53" s="24"/>
      <c r="M53" s="24"/>
    </row>
    <row r="54" spans="1:13" ht="29.15" customHeight="1" x14ac:dyDescent="0.35">
      <c r="A54" s="353"/>
      <c r="B54" s="114"/>
      <c r="C54" s="123"/>
      <c r="D54" s="124"/>
      <c r="E54" s="124"/>
      <c r="F54" s="38"/>
      <c r="G54" s="38"/>
      <c r="H54" s="38"/>
      <c r="I54" s="24"/>
      <c r="J54" s="139"/>
      <c r="K54" s="24"/>
      <c r="L54" s="24"/>
      <c r="M54" s="24"/>
    </row>
    <row r="55" spans="1:13" ht="29.15" customHeight="1" x14ac:dyDescent="0.35">
      <c r="A55" s="353"/>
      <c r="B55" s="114"/>
      <c r="C55" s="123"/>
      <c r="D55" s="124"/>
      <c r="E55" s="124"/>
      <c r="F55" s="38"/>
      <c r="G55" s="38"/>
      <c r="H55" s="38"/>
      <c r="I55" s="24"/>
      <c r="J55" s="139"/>
      <c r="K55" s="24"/>
      <c r="L55" s="24"/>
      <c r="M55" s="24"/>
    </row>
    <row r="56" spans="1:13" ht="29.15" customHeight="1" x14ac:dyDescent="0.35">
      <c r="A56" s="352"/>
      <c r="B56" s="114"/>
      <c r="C56" s="77"/>
      <c r="D56" s="124"/>
      <c r="E56" s="124"/>
      <c r="F56" s="38"/>
      <c r="G56" s="38"/>
      <c r="H56" s="38"/>
      <c r="I56" s="24"/>
      <c r="J56" s="139"/>
      <c r="K56" s="24"/>
      <c r="L56" s="24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/>
      <c r="G57" s="38"/>
      <c r="H57" s="38"/>
      <c r="I57" s="24"/>
      <c r="J57" s="139"/>
      <c r="K57" s="24"/>
      <c r="L57" s="24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/>
      <c r="G58" s="38"/>
      <c r="H58" s="38"/>
      <c r="I58" s="24"/>
      <c r="J58" s="139"/>
      <c r="K58" s="24"/>
      <c r="L58" s="24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/>
      <c r="G59" s="38"/>
      <c r="H59" s="38"/>
      <c r="I59" s="24"/>
      <c r="J59" s="139"/>
      <c r="K59" s="24"/>
      <c r="L59" s="24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/>
      <c r="G60" s="38"/>
      <c r="H60" s="38"/>
      <c r="I60" s="24"/>
      <c r="J60" s="139"/>
      <c r="K60" s="24"/>
      <c r="L60" s="24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/>
      <c r="G61" s="38"/>
      <c r="H61" s="38"/>
      <c r="I61" s="24"/>
      <c r="J61" s="139"/>
      <c r="K61" s="24"/>
      <c r="L61" s="24"/>
      <c r="M61" s="24"/>
    </row>
    <row r="62" spans="1:13" ht="29.15" customHeight="1" x14ac:dyDescent="0.35">
      <c r="A62" s="353"/>
      <c r="B62" s="114"/>
      <c r="C62" s="123"/>
      <c r="D62" s="124"/>
      <c r="E62" s="124"/>
      <c r="F62" s="38"/>
      <c r="G62" s="38"/>
      <c r="H62" s="38"/>
      <c r="I62" s="24"/>
      <c r="J62" s="139"/>
      <c r="K62" s="24"/>
      <c r="L62" s="24"/>
      <c r="M62" s="24"/>
    </row>
    <row r="63" spans="1:13" ht="29.15" customHeight="1" x14ac:dyDescent="0.35">
      <c r="A63" s="353"/>
      <c r="B63" s="114"/>
      <c r="C63" s="123"/>
      <c r="D63" s="124"/>
      <c r="E63" s="124"/>
      <c r="F63" s="38"/>
      <c r="G63" s="38"/>
      <c r="H63" s="38"/>
      <c r="I63" s="24"/>
      <c r="J63" s="139"/>
      <c r="K63" s="24"/>
      <c r="L63" s="24"/>
      <c r="M63" s="24"/>
    </row>
    <row r="64" spans="1:13" ht="29.15" customHeight="1" x14ac:dyDescent="0.35">
      <c r="A64" s="353"/>
      <c r="B64" s="114"/>
      <c r="C64" s="123"/>
      <c r="D64" s="124"/>
      <c r="E64" s="124"/>
      <c r="F64" s="38"/>
      <c r="G64" s="38"/>
      <c r="H64" s="38"/>
      <c r="I64" s="24"/>
      <c r="J64" s="139"/>
      <c r="K64" s="24"/>
      <c r="L64" s="24"/>
      <c r="M64" s="24"/>
    </row>
    <row r="65" spans="1:13" ht="29.15" customHeight="1" x14ac:dyDescent="0.35">
      <c r="A65" s="353"/>
      <c r="B65" s="114"/>
      <c r="C65" s="123"/>
      <c r="D65" s="124"/>
      <c r="E65" s="124"/>
      <c r="F65" s="38"/>
      <c r="G65" s="38"/>
      <c r="H65" s="38"/>
      <c r="I65" s="24"/>
      <c r="J65" s="139"/>
      <c r="K65" s="24"/>
      <c r="L65" s="24"/>
      <c r="M65" s="24"/>
    </row>
    <row r="66" spans="1:13" ht="29.15" customHeight="1" x14ac:dyDescent="0.35">
      <c r="A66" s="353"/>
      <c r="B66" s="114"/>
      <c r="C66" s="123"/>
      <c r="D66" s="124"/>
      <c r="E66" s="124"/>
      <c r="F66" s="38"/>
      <c r="G66" s="38"/>
      <c r="H66" s="38"/>
      <c r="I66" s="24"/>
      <c r="J66" s="139"/>
      <c r="K66" s="24"/>
      <c r="L66" s="24"/>
      <c r="M66" s="24"/>
    </row>
    <row r="67" spans="1:13" ht="29.15" customHeight="1" x14ac:dyDescent="0.35">
      <c r="A67" s="353"/>
      <c r="B67" s="114"/>
      <c r="C67" s="123"/>
      <c r="D67" s="124"/>
      <c r="E67" s="124"/>
      <c r="F67" s="38"/>
      <c r="G67" s="38"/>
      <c r="H67" s="38"/>
      <c r="I67" s="24"/>
      <c r="J67" s="139"/>
      <c r="K67" s="24"/>
      <c r="L67" s="24"/>
      <c r="M67" s="24"/>
    </row>
    <row r="68" spans="1:13" ht="29.15" customHeight="1" x14ac:dyDescent="0.35">
      <c r="A68" s="353"/>
      <c r="B68" s="114"/>
      <c r="C68" s="123"/>
      <c r="D68" s="124"/>
      <c r="E68" s="124"/>
      <c r="F68" s="38"/>
      <c r="G68" s="38"/>
      <c r="H68" s="38"/>
      <c r="I68" s="24"/>
      <c r="J68" s="139"/>
      <c r="K68" s="24"/>
      <c r="L68" s="24"/>
      <c r="M68" s="24"/>
    </row>
    <row r="69" spans="1:13" ht="29.15" customHeight="1" x14ac:dyDescent="0.35">
      <c r="A69" s="353"/>
      <c r="B69" s="114"/>
      <c r="C69" s="123"/>
      <c r="D69" s="124"/>
      <c r="E69" s="124"/>
      <c r="F69" s="38"/>
      <c r="G69" s="38"/>
      <c r="H69" s="38"/>
      <c r="I69" s="24"/>
      <c r="J69" s="139"/>
      <c r="K69" s="24"/>
      <c r="L69" s="24"/>
      <c r="M69" s="24"/>
    </row>
    <row r="70" spans="1:13" ht="24.9" customHeight="1" x14ac:dyDescent="0.35">
      <c r="A70" s="353"/>
      <c r="B70" s="114"/>
      <c r="C70" s="123"/>
      <c r="D70" s="124"/>
      <c r="E70" s="124"/>
      <c r="F70" s="38"/>
      <c r="G70" s="38"/>
      <c r="H70" s="38"/>
      <c r="I70" s="24"/>
      <c r="J70" s="139"/>
      <c r="K70" s="24"/>
      <c r="L70" s="24"/>
      <c r="M70" s="24"/>
    </row>
    <row r="71" spans="1:13" ht="24.9" customHeight="1" x14ac:dyDescent="0.35">
      <c r="A71" s="353"/>
      <c r="B71" s="114"/>
      <c r="C71" s="123"/>
      <c r="D71" s="124"/>
      <c r="E71" s="124"/>
      <c r="F71" s="38"/>
      <c r="G71" s="38"/>
      <c r="H71" s="38"/>
      <c r="I71" s="24"/>
      <c r="J71" s="139"/>
      <c r="K71" s="24"/>
      <c r="L71" s="24"/>
      <c r="M71" s="24"/>
    </row>
    <row r="72" spans="1:13" ht="29.15" customHeight="1" x14ac:dyDescent="0.35">
      <c r="A72" s="352"/>
      <c r="B72" s="114"/>
      <c r="C72" s="123"/>
      <c r="D72" s="124"/>
      <c r="E72" s="124"/>
      <c r="F72" s="38"/>
      <c r="G72" s="38"/>
      <c r="H72" s="38"/>
      <c r="I72" s="24"/>
      <c r="J72" s="139"/>
      <c r="K72" s="24"/>
      <c r="L72" s="24"/>
    </row>
    <row r="73" spans="1:13" ht="29.15" customHeight="1" x14ac:dyDescent="0.35">
      <c r="A73" s="353"/>
      <c r="B73" s="114"/>
      <c r="C73" s="123"/>
      <c r="D73" s="124"/>
      <c r="E73" s="124"/>
      <c r="F73" s="38"/>
      <c r="G73" s="38"/>
      <c r="H73" s="38"/>
      <c r="I73" s="24"/>
      <c r="J73" s="139"/>
      <c r="K73" s="24"/>
      <c r="L73" s="24"/>
    </row>
    <row r="74" spans="1:13" ht="29.15" customHeight="1" x14ac:dyDescent="0.35">
      <c r="A74" s="353"/>
      <c r="B74" s="114"/>
      <c r="C74" s="123"/>
      <c r="D74" s="124"/>
      <c r="E74" s="124"/>
      <c r="F74" s="38"/>
      <c r="G74" s="38"/>
      <c r="H74" s="38"/>
      <c r="I74" s="24"/>
      <c r="J74" s="139"/>
      <c r="K74" s="24"/>
      <c r="L74" s="24"/>
    </row>
    <row r="75" spans="1:13" ht="29.15" customHeight="1" x14ac:dyDescent="0.35">
      <c r="A75" s="353"/>
      <c r="B75" s="114"/>
      <c r="C75" s="123"/>
      <c r="D75" s="124"/>
      <c r="E75" s="124"/>
      <c r="F75" s="38"/>
      <c r="G75" s="38"/>
      <c r="H75" s="38"/>
      <c r="I75" s="24"/>
      <c r="J75" s="139"/>
      <c r="K75" s="24"/>
      <c r="L75" s="24"/>
    </row>
    <row r="76" spans="1:13" ht="29.15" customHeight="1" x14ac:dyDescent="0.35">
      <c r="A76" s="353"/>
      <c r="B76" s="114"/>
      <c r="C76" s="123"/>
      <c r="D76" s="124"/>
      <c r="E76" s="124"/>
      <c r="F76" s="38"/>
      <c r="G76" s="38"/>
      <c r="H76" s="38"/>
      <c r="I76" s="24"/>
      <c r="J76" s="139"/>
      <c r="K76" s="24"/>
      <c r="L76" s="24"/>
    </row>
    <row r="77" spans="1:13" ht="29.15" customHeight="1" x14ac:dyDescent="0.35">
      <c r="A77" s="353"/>
      <c r="B77" s="114"/>
      <c r="C77" s="123"/>
      <c r="D77" s="124"/>
      <c r="E77" s="124"/>
      <c r="F77" s="38"/>
      <c r="G77" s="38"/>
      <c r="H77" s="38"/>
      <c r="I77" s="24"/>
      <c r="J77" s="139"/>
      <c r="K77" s="24"/>
      <c r="L77" s="24"/>
    </row>
    <row r="78" spans="1:13" ht="29.15" customHeight="1" x14ac:dyDescent="0.35">
      <c r="A78" s="353"/>
      <c r="B78" s="114"/>
      <c r="C78" s="123"/>
      <c r="D78" s="124"/>
      <c r="E78" s="124"/>
      <c r="F78" s="38"/>
      <c r="G78" s="38"/>
      <c r="H78" s="38"/>
      <c r="I78" s="24"/>
      <c r="J78" s="139"/>
      <c r="K78" s="24"/>
      <c r="L78" s="24"/>
    </row>
    <row r="79" spans="1:13" ht="29.15" customHeight="1" x14ac:dyDescent="0.35">
      <c r="A79" s="353"/>
      <c r="B79" s="114"/>
      <c r="C79" s="123"/>
      <c r="D79" s="124"/>
      <c r="E79" s="124"/>
      <c r="F79" s="38"/>
      <c r="G79" s="38"/>
      <c r="H79" s="38"/>
      <c r="I79" s="24"/>
      <c r="J79" s="139"/>
      <c r="K79" s="24"/>
      <c r="L79" s="24"/>
    </row>
    <row r="80" spans="1:13" ht="29.15" customHeight="1" x14ac:dyDescent="0.35">
      <c r="A80" s="353"/>
      <c r="B80" s="114"/>
      <c r="C80" s="123"/>
      <c r="D80" s="124"/>
      <c r="E80" s="124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353"/>
      <c r="B81" s="114"/>
      <c r="C81" s="123"/>
      <c r="D81" s="124"/>
      <c r="E81" s="124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353"/>
      <c r="B82" s="114"/>
      <c r="C82" s="123"/>
      <c r="D82" s="124"/>
      <c r="E82" s="124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353"/>
      <c r="B83" s="114"/>
      <c r="C83" s="123"/>
      <c r="D83" s="124"/>
      <c r="E83" s="124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353"/>
      <c r="B84" s="114"/>
      <c r="C84" s="123"/>
      <c r="D84" s="124" t="str">
        <f>IF(ISERROR(VLOOKUP(C84,[2]!tesserati[#Data],2,FALSE)),"",VLOOKUP(C84,[2]!tesserati[#Data],2,FALSE))</f>
        <v/>
      </c>
      <c r="E84" s="124" t="str">
        <f>IF(ISERROR(VLOOKUP(C84,[2]!tesserati[#Data],3,FALSE)),"",VLOOKUP(C84,[2]!tesserati[#Data],3,FALSE))</f>
        <v/>
      </c>
      <c r="F84" s="38" t="str">
        <f>IF(ISERROR(VLOOKUP(C84,[2]!tesserati[#Data],6,FALSE)),"",VLOOKUP(C84,[2]!tesserati[#Data],6,FALSE))</f>
        <v/>
      </c>
      <c r="G84" s="38" t="str">
        <f>IF(ISERROR(VLOOKUP(C84,[2]!tesserati[#Data],4,FALSE)),"",VLOOKUP(C84,[2]!tesserati[#Data],4,FALSE))</f>
        <v/>
      </c>
      <c r="H84" s="38" t="str">
        <f>IF(ISERROR(VLOOKUP(C84,[2]!tesserati[#Data],8,FALSE)),"",VLOOKUP(C84,[2]!tesserati[#Data],8,FALSE))</f>
        <v/>
      </c>
      <c r="I84" s="24"/>
      <c r="J84" s="139"/>
      <c r="K84" s="24"/>
      <c r="L84" s="24"/>
    </row>
    <row r="85" spans="1:12" ht="29.15" customHeight="1" x14ac:dyDescent="0.35">
      <c r="A85" s="353"/>
      <c r="B85" s="114"/>
      <c r="C85" s="123"/>
      <c r="D85" s="124" t="str">
        <f>IF(ISERROR(VLOOKUP(C85,[2]!tesserati[#Data],2,FALSE)),"",VLOOKUP(C85,[2]!tesserati[#Data],2,FALSE))</f>
        <v/>
      </c>
      <c r="E85" s="124" t="str">
        <f>IF(ISERROR(VLOOKUP(C85,[2]!tesserati[#Data],3,FALSE)),"",VLOOKUP(C85,[2]!tesserati[#Data],3,FALSE))</f>
        <v/>
      </c>
      <c r="F85" s="38" t="str">
        <f>IF(ISERROR(VLOOKUP(C85,[2]!tesserati[#Data],6,FALSE)),"",VLOOKUP(C85,[2]!tesserati[#Data],6,FALSE))</f>
        <v/>
      </c>
      <c r="G85" s="38" t="str">
        <f>IF(ISERROR(VLOOKUP(C85,[2]!tesserati[#Data],4,FALSE)),"",VLOOKUP(C85,[2]!tesserati[#Data],4,FALSE))</f>
        <v/>
      </c>
      <c r="H85" s="38" t="str">
        <f>IF(ISERROR(VLOOKUP(C85,[2]!tesserati[#Data],8,FALSE)),"",VLOOKUP(C85,[2]!tesserati[#Data],8,FALSE))</f>
        <v/>
      </c>
      <c r="I85" s="24"/>
      <c r="J85" s="139"/>
      <c r="K85" s="24"/>
      <c r="L85" s="24"/>
    </row>
    <row r="86" spans="1:12" ht="29.15" customHeight="1" x14ac:dyDescent="0.35">
      <c r="A86" s="353"/>
      <c r="B86" s="114"/>
      <c r="C86" s="123"/>
      <c r="D86" s="124" t="str">
        <f>IF(ISERROR(VLOOKUP(C86,[2]!tesserati[#Data],2,FALSE)),"",VLOOKUP(C86,[2]!tesserati[#Data],2,FALSE))</f>
        <v/>
      </c>
      <c r="E86" s="124" t="str">
        <f>IF(ISERROR(VLOOKUP(C86,[2]!tesserati[#Data],3,FALSE)),"",VLOOKUP(C86,[2]!tesserati[#Data],3,FALSE))</f>
        <v/>
      </c>
      <c r="F86" s="38" t="str">
        <f>IF(ISERROR(VLOOKUP(C86,[2]!tesserati[#Data],6,FALSE)),"",VLOOKUP(C86,[2]!tesserati[#Data],6,FALSE))</f>
        <v/>
      </c>
      <c r="G86" s="38" t="str">
        <f>IF(ISERROR(VLOOKUP(C86,[2]!tesserati[#Data],4,FALSE)),"",VLOOKUP(C86,[2]!tesserati[#Data],4,FALSE))</f>
        <v/>
      </c>
      <c r="H86" s="38" t="str">
        <f>IF(ISERROR(VLOOKUP(C86,[2]!tesserati[#Data],8,FALSE)),"",VLOOKUP(C86,[2]!tesserati[#Data],8,FALSE))</f>
        <v/>
      </c>
      <c r="I86" s="24"/>
      <c r="J86" s="139"/>
      <c r="K86" s="24"/>
      <c r="L86" s="24"/>
    </row>
    <row r="87" spans="1:12" ht="29.15" customHeight="1" x14ac:dyDescent="0.35">
      <c r="A87" s="353"/>
      <c r="B87" s="114"/>
      <c r="C87" s="123"/>
      <c r="D87" s="124" t="str">
        <f>IF(ISERROR(VLOOKUP(C87,[2]!tesserati[#Data],2,FALSE)),"",VLOOKUP(C87,[2]!tesserati[#Data],2,FALSE))</f>
        <v/>
      </c>
      <c r="E87" s="124" t="str">
        <f>IF(ISERROR(VLOOKUP(C87,[2]!tesserati[#Data],3,FALSE)),"",VLOOKUP(C87,[2]!tesserati[#Data],3,FALSE))</f>
        <v/>
      </c>
      <c r="F87" s="38" t="str">
        <f>IF(ISERROR(VLOOKUP(C87,[2]!tesserati[#Data],6,FALSE)),"",VLOOKUP(C87,[2]!tesserati[#Data],6,FALSE))</f>
        <v/>
      </c>
      <c r="G87" s="38" t="str">
        <f>IF(ISERROR(VLOOKUP(C87,[2]!tesserati[#Data],4,FALSE)),"",VLOOKUP(C87,[2]!tesserati[#Data],4,FALSE))</f>
        <v/>
      </c>
      <c r="H87" s="38" t="str">
        <f>IF(ISERROR(VLOOKUP(C87,[2]!tesserati[#Data],8,FALSE)),"",VLOOKUP(C87,[2]!tesserati[#Data],8,FALSE))</f>
        <v/>
      </c>
      <c r="I87" s="24"/>
      <c r="J87" s="139"/>
      <c r="K87" s="24"/>
      <c r="L87" s="24"/>
    </row>
    <row r="88" spans="1:12" ht="29.15" customHeight="1" x14ac:dyDescent="0.35">
      <c r="B88" s="114"/>
      <c r="C88" s="123"/>
      <c r="D88" s="124" t="str">
        <f>IF(ISERROR(VLOOKUP(C88,[2]!tesserati[#Data],2,FALSE)),"",VLOOKUP(C88,[2]!tesserati[#Data],2,FALSE))</f>
        <v/>
      </c>
      <c r="E88" s="124" t="str">
        <f>IF(ISERROR(VLOOKUP(C88,[2]!tesserati[#Data],3,FALSE)),"",VLOOKUP(C88,[2]!tesserati[#Data],3,FALSE))</f>
        <v/>
      </c>
      <c r="F88" s="38" t="str">
        <f>IF(ISERROR(VLOOKUP(C88,[2]!tesserati[#Data],6,FALSE)),"",VLOOKUP(C88,[2]!tesserati[#Data],6,FALSE))</f>
        <v/>
      </c>
      <c r="G88" s="38" t="str">
        <f>IF(ISERROR(VLOOKUP(C88,[2]!tesserati[#Data],4,FALSE)),"",VLOOKUP(C88,[2]!tesserati[#Data],4,FALSE))</f>
        <v/>
      </c>
      <c r="H88" s="38" t="str">
        <f>IF(ISERROR(VLOOKUP(C88,[2]!tesserati[#Data],8,FALSE)),"",VLOOKUP(C88,[2]!tesserati[#Data],8,FALSE))</f>
        <v/>
      </c>
      <c r="I88" s="24"/>
      <c r="J88" s="139"/>
      <c r="K88" s="24"/>
      <c r="L88" s="24"/>
    </row>
    <row r="89" spans="1:12" ht="29.15" customHeight="1" x14ac:dyDescent="0.35">
      <c r="B89" s="114"/>
      <c r="C89" s="123"/>
      <c r="D89" s="124" t="str">
        <f>IF(ISERROR(VLOOKUP(C89,[2]!tesserati[#Data],2,FALSE)),"",VLOOKUP(C89,[2]!tesserati[#Data],2,FALSE))</f>
        <v/>
      </c>
      <c r="E89" s="124" t="str">
        <f>IF(ISERROR(VLOOKUP(C89,[2]!tesserati[#Data],3,FALSE)),"",VLOOKUP(C89,[2]!tesserati[#Data],3,FALSE))</f>
        <v/>
      </c>
      <c r="F89" s="38" t="str">
        <f>IF(ISERROR(VLOOKUP(C89,[2]!tesserati[#Data],6,FALSE)),"",VLOOKUP(C89,[2]!tesserati[#Data],6,FALSE))</f>
        <v/>
      </c>
      <c r="G89" s="38" t="str">
        <f>IF(ISERROR(VLOOKUP(C89,[2]!tesserati[#Data],4,FALSE)),"",VLOOKUP(C89,[2]!tesserati[#Data],4,FALSE))</f>
        <v/>
      </c>
      <c r="H89" s="38" t="str">
        <f>IF(ISERROR(VLOOKUP(C89,[2]!tesserati[#Data],8,FALSE)),"",VLOOKUP(C89,[2]!tesserati[#Data],8,FALSE))</f>
        <v/>
      </c>
      <c r="I89" s="24"/>
      <c r="J89" s="139"/>
      <c r="K89" s="24"/>
      <c r="L89" s="24"/>
    </row>
  </sheetData>
  <mergeCells count="36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  <mergeCell ref="A8:A23"/>
    <mergeCell ref="A24:A39"/>
    <mergeCell ref="A40:A55"/>
    <mergeCell ref="A56:A71"/>
    <mergeCell ref="A72:A87"/>
  </mergeCells>
  <conditionalFormatting sqref="J10:J89">
    <cfRule type="duplicateValues" dxfId="10" priority="2" stopIfTrue="1"/>
  </conditionalFormatting>
  <conditionalFormatting sqref="K8:K9">
    <cfRule type="duplicateValues" dxfId="9" priority="1" stopIfTrue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89"/>
  <sheetViews>
    <sheetView zoomScale="84" zoomScaleNormal="84" workbookViewId="0">
      <selection activeCell="A15" sqref="A15:M136"/>
    </sheetView>
  </sheetViews>
  <sheetFormatPr defaultColWidth="9.08984375" defaultRowHeight="18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50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COUNTA(C8:C100)</f>
        <v>7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  <c r="M3" s="361"/>
    </row>
    <row r="4" spans="1:13" ht="15" customHeight="1" x14ac:dyDescent="0.35">
      <c r="A4" s="333"/>
      <c r="B4" s="334"/>
      <c r="C4" s="318" t="s">
        <v>39</v>
      </c>
      <c r="D4" s="319"/>
      <c r="E4" s="322" t="s">
        <v>665</v>
      </c>
      <c r="F4" s="350"/>
      <c r="G4" s="324"/>
      <c r="H4" s="257"/>
      <c r="I4" s="257"/>
      <c r="J4" s="315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  <c r="M5" s="362"/>
    </row>
    <row r="6" spans="1:13" ht="21.75" customHeight="1" x14ac:dyDescent="0.35">
      <c r="A6" s="306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63" t="s">
        <v>633</v>
      </c>
      <c r="M6" s="310" t="s">
        <v>19</v>
      </c>
    </row>
    <row r="7" spans="1:13" ht="18" customHeight="1" x14ac:dyDescent="0.35">
      <c r="A7" s="306"/>
      <c r="B7" s="358"/>
      <c r="C7" s="310"/>
      <c r="D7" s="310"/>
      <c r="E7" s="310"/>
      <c r="F7" s="310"/>
      <c r="G7" s="310"/>
      <c r="H7" s="326"/>
      <c r="I7" s="354"/>
      <c r="J7" s="355"/>
      <c r="K7" s="356"/>
      <c r="L7" s="363"/>
      <c r="M7" s="356"/>
    </row>
    <row r="8" spans="1:13" ht="29.15" customHeight="1" x14ac:dyDescent="0.35">
      <c r="A8" s="146">
        <v>1</v>
      </c>
      <c r="B8" s="114">
        <v>1</v>
      </c>
      <c r="C8" s="127">
        <v>3603231</v>
      </c>
      <c r="D8" s="116" t="s">
        <v>62</v>
      </c>
      <c r="E8" s="116" t="s">
        <v>63</v>
      </c>
      <c r="F8" s="21">
        <v>2006</v>
      </c>
      <c r="G8" s="117" t="s">
        <v>42</v>
      </c>
      <c r="H8" s="22" t="s">
        <v>39</v>
      </c>
      <c r="I8" s="20"/>
      <c r="J8" s="118">
        <v>1</v>
      </c>
      <c r="K8" s="119" t="s">
        <v>666</v>
      </c>
      <c r="L8" s="147">
        <v>1</v>
      </c>
      <c r="M8" s="24"/>
    </row>
    <row r="9" spans="1:13" ht="29.15" customHeight="1" x14ac:dyDescent="0.35">
      <c r="A9" s="129"/>
      <c r="B9" s="114">
        <v>2</v>
      </c>
      <c r="C9" s="127">
        <v>3603373</v>
      </c>
      <c r="D9" s="116" t="s">
        <v>555</v>
      </c>
      <c r="E9" s="116" t="s">
        <v>556</v>
      </c>
      <c r="F9" s="21">
        <v>2006</v>
      </c>
      <c r="G9" s="117" t="s">
        <v>42</v>
      </c>
      <c r="H9" s="22" t="s">
        <v>39</v>
      </c>
      <c r="I9" s="20"/>
      <c r="J9" s="118">
        <v>2</v>
      </c>
      <c r="K9" s="119" t="s">
        <v>667</v>
      </c>
      <c r="L9" s="147">
        <v>2</v>
      </c>
      <c r="M9" s="24"/>
    </row>
    <row r="10" spans="1:13" ht="29.15" customHeight="1" x14ac:dyDescent="0.35">
      <c r="A10" s="129"/>
      <c r="B10" s="114">
        <v>3</v>
      </c>
      <c r="C10" s="127">
        <v>3603317</v>
      </c>
      <c r="D10" s="116" t="s">
        <v>433</v>
      </c>
      <c r="E10" s="116" t="s">
        <v>178</v>
      </c>
      <c r="F10" s="21">
        <v>2006</v>
      </c>
      <c r="G10" s="117" t="s">
        <v>42</v>
      </c>
      <c r="H10" s="22" t="s">
        <v>39</v>
      </c>
      <c r="I10" s="20"/>
      <c r="J10" s="118">
        <v>3</v>
      </c>
      <c r="K10" s="119" t="s">
        <v>668</v>
      </c>
      <c r="L10" s="147">
        <v>3</v>
      </c>
      <c r="M10" s="24"/>
    </row>
    <row r="11" spans="1:13" ht="29.15" customHeight="1" x14ac:dyDescent="0.35">
      <c r="A11" s="129"/>
      <c r="B11" s="114">
        <v>4</v>
      </c>
      <c r="C11" s="127">
        <v>3603305</v>
      </c>
      <c r="D11" s="116" t="s">
        <v>389</v>
      </c>
      <c r="E11" s="116" t="s">
        <v>214</v>
      </c>
      <c r="F11" s="21">
        <v>2006</v>
      </c>
      <c r="G11" s="117" t="s">
        <v>42</v>
      </c>
      <c r="H11" s="22" t="s">
        <v>39</v>
      </c>
      <c r="I11" s="20"/>
      <c r="J11" s="118">
        <v>4</v>
      </c>
      <c r="K11" s="119" t="s">
        <v>669</v>
      </c>
      <c r="L11" s="147">
        <v>4</v>
      </c>
      <c r="M11" s="24"/>
    </row>
    <row r="12" spans="1:13" ht="29.15" customHeight="1" x14ac:dyDescent="0.35">
      <c r="A12" s="129"/>
      <c r="B12" s="114">
        <v>5</v>
      </c>
      <c r="C12" s="127">
        <v>3604768</v>
      </c>
      <c r="D12" s="116" t="s">
        <v>468</v>
      </c>
      <c r="E12" s="116" t="s">
        <v>469</v>
      </c>
      <c r="F12" s="21">
        <v>2006</v>
      </c>
      <c r="G12" s="117" t="s">
        <v>85</v>
      </c>
      <c r="H12" s="22" t="s">
        <v>39</v>
      </c>
      <c r="I12" s="20"/>
      <c r="J12" s="118">
        <v>5</v>
      </c>
      <c r="K12" s="119" t="s">
        <v>670</v>
      </c>
      <c r="L12" s="147">
        <v>5</v>
      </c>
      <c r="M12" s="24"/>
    </row>
    <row r="13" spans="1:13" ht="29.15" customHeight="1" x14ac:dyDescent="0.35">
      <c r="A13" s="129"/>
      <c r="B13" s="114">
        <v>6</v>
      </c>
      <c r="C13" s="127">
        <v>3606089</v>
      </c>
      <c r="D13" s="116" t="s">
        <v>216</v>
      </c>
      <c r="E13" s="116" t="s">
        <v>217</v>
      </c>
      <c r="F13" s="21">
        <v>2007</v>
      </c>
      <c r="G13" s="117" t="s">
        <v>57</v>
      </c>
      <c r="H13" s="22" t="s">
        <v>39</v>
      </c>
      <c r="I13" s="20"/>
      <c r="J13" s="118">
        <v>6</v>
      </c>
      <c r="K13" s="119" t="s">
        <v>671</v>
      </c>
      <c r="L13" s="147">
        <v>6</v>
      </c>
      <c r="M13" s="24"/>
    </row>
    <row r="14" spans="1:13" ht="29.15" customHeight="1" x14ac:dyDescent="0.35">
      <c r="A14" s="129"/>
      <c r="B14" s="114">
        <v>7</v>
      </c>
      <c r="C14" s="127">
        <v>3604774</v>
      </c>
      <c r="D14" s="116" t="s">
        <v>403</v>
      </c>
      <c r="E14" s="116" t="s">
        <v>120</v>
      </c>
      <c r="F14" s="21">
        <v>2007</v>
      </c>
      <c r="G14" s="117" t="s">
        <v>85</v>
      </c>
      <c r="H14" s="22" t="s">
        <v>39</v>
      </c>
      <c r="I14" s="20"/>
      <c r="J14" s="118">
        <v>7</v>
      </c>
      <c r="K14" s="119" t="s">
        <v>672</v>
      </c>
      <c r="L14" s="147">
        <v>7</v>
      </c>
      <c r="M14" s="24"/>
    </row>
    <row r="15" spans="1:13" ht="29.15" customHeight="1" x14ac:dyDescent="0.35">
      <c r="A15" s="129"/>
      <c r="B15" s="114"/>
      <c r="C15" s="127"/>
      <c r="D15" s="116"/>
      <c r="E15" s="116"/>
      <c r="F15" s="21"/>
      <c r="G15" s="117"/>
      <c r="H15" s="22"/>
      <c r="I15" s="20"/>
      <c r="J15" s="118"/>
      <c r="K15" s="119"/>
      <c r="L15" s="147"/>
      <c r="M15" s="24"/>
    </row>
    <row r="16" spans="1:13" ht="29.15" customHeight="1" x14ac:dyDescent="0.35">
      <c r="A16" s="129"/>
      <c r="B16" s="114"/>
      <c r="C16" s="127"/>
      <c r="D16" s="116"/>
      <c r="E16" s="116"/>
      <c r="F16" s="21"/>
      <c r="G16" s="117"/>
      <c r="H16" s="22"/>
      <c r="I16" s="20"/>
      <c r="J16" s="118"/>
      <c r="K16" s="119"/>
      <c r="L16" s="147"/>
      <c r="M16" s="24"/>
    </row>
    <row r="17" spans="1:13" ht="29.15" customHeight="1" x14ac:dyDescent="0.35">
      <c r="A17" s="132"/>
      <c r="B17" s="114"/>
      <c r="C17" s="127"/>
      <c r="D17" s="116"/>
      <c r="E17" s="116"/>
      <c r="F17" s="21"/>
      <c r="G17" s="117"/>
      <c r="H17" s="22"/>
      <c r="I17" s="20"/>
      <c r="J17" s="118"/>
      <c r="K17" s="119"/>
      <c r="L17" s="147"/>
      <c r="M17" s="24"/>
    </row>
    <row r="18" spans="1:13" ht="29.15" customHeight="1" x14ac:dyDescent="0.35">
      <c r="A18" s="132"/>
      <c r="B18" s="114"/>
      <c r="C18" s="127"/>
      <c r="D18" s="116"/>
      <c r="E18" s="116"/>
      <c r="F18" s="21"/>
      <c r="G18" s="117"/>
      <c r="H18" s="22"/>
      <c r="I18" s="20"/>
      <c r="J18" s="118"/>
      <c r="K18" s="119"/>
      <c r="L18" s="147"/>
      <c r="M18" s="24"/>
    </row>
    <row r="19" spans="1:13" ht="29.15" customHeight="1" x14ac:dyDescent="0.35">
      <c r="A19" s="132"/>
      <c r="B19" s="114"/>
      <c r="C19" s="127"/>
      <c r="D19" s="116"/>
      <c r="E19" s="116"/>
      <c r="F19" s="21"/>
      <c r="G19" s="117"/>
      <c r="H19" s="22"/>
      <c r="I19" s="20"/>
      <c r="J19" s="118"/>
      <c r="K19" s="119"/>
      <c r="L19" s="147"/>
      <c r="M19" s="24"/>
    </row>
    <row r="20" spans="1:13" ht="29.15" customHeight="1" x14ac:dyDescent="0.35">
      <c r="A20" s="132"/>
      <c r="B20" s="114"/>
      <c r="C20" s="123"/>
      <c r="D20" s="116"/>
      <c r="E20" s="116"/>
      <c r="F20" s="21"/>
      <c r="G20" s="117"/>
      <c r="H20" s="22"/>
      <c r="I20" s="20"/>
      <c r="J20" s="118"/>
      <c r="K20" s="119"/>
      <c r="L20" s="147"/>
      <c r="M20" s="24"/>
    </row>
    <row r="21" spans="1:13" ht="29.15" customHeight="1" x14ac:dyDescent="0.35">
      <c r="A21" s="132"/>
      <c r="B21" s="114"/>
      <c r="C21" s="144"/>
      <c r="D21" s="116"/>
      <c r="E21" s="116"/>
      <c r="F21" s="21"/>
      <c r="G21" s="117"/>
      <c r="H21" s="22"/>
      <c r="I21" s="20"/>
      <c r="J21" s="118"/>
      <c r="K21" s="119"/>
      <c r="L21" s="147"/>
      <c r="M21" s="24"/>
    </row>
    <row r="22" spans="1:13" ht="29.15" customHeight="1" x14ac:dyDescent="0.35">
      <c r="A22" s="132"/>
      <c r="B22" s="114"/>
      <c r="C22" s="123"/>
      <c r="D22" s="116"/>
      <c r="E22" s="116"/>
      <c r="F22" s="21"/>
      <c r="G22" s="117"/>
      <c r="H22" s="22"/>
      <c r="I22" s="20"/>
      <c r="J22" s="118"/>
      <c r="K22" s="119"/>
      <c r="L22" s="147"/>
      <c r="M22" s="24"/>
    </row>
    <row r="23" spans="1:13" ht="29.15" customHeight="1" x14ac:dyDescent="0.35">
      <c r="A23" s="140"/>
      <c r="B23" s="114"/>
      <c r="C23" s="123"/>
      <c r="D23" s="116"/>
      <c r="E23" s="116"/>
      <c r="F23" s="21"/>
      <c r="G23" s="117"/>
      <c r="H23" s="22"/>
      <c r="I23" s="20"/>
      <c r="J23" s="118"/>
      <c r="K23" s="119"/>
      <c r="L23" s="147"/>
      <c r="M23" s="24"/>
    </row>
    <row r="24" spans="1:13" ht="29.15" customHeight="1" x14ac:dyDescent="0.35">
      <c r="A24" s="352"/>
      <c r="B24" s="114"/>
      <c r="C24" s="77"/>
      <c r="D24" s="116"/>
      <c r="E24" s="116"/>
      <c r="F24" s="21"/>
      <c r="G24" s="117"/>
      <c r="H24" s="22"/>
      <c r="I24" s="20"/>
      <c r="J24" s="118"/>
      <c r="K24" s="119"/>
      <c r="L24" s="147"/>
      <c r="M24" s="24"/>
    </row>
    <row r="25" spans="1:13" ht="29.15" customHeight="1" x14ac:dyDescent="0.35">
      <c r="A25" s="353"/>
      <c r="B25" s="141"/>
      <c r="C25" s="127"/>
      <c r="D25" s="134"/>
      <c r="E25" s="134"/>
      <c r="F25" s="135"/>
      <c r="G25" s="136"/>
      <c r="H25" s="137"/>
      <c r="I25" s="138"/>
      <c r="J25" s="118"/>
      <c r="K25" s="142"/>
      <c r="L25" s="148"/>
      <c r="M25" s="24"/>
    </row>
    <row r="26" spans="1:13" ht="29.15" customHeight="1" x14ac:dyDescent="0.35">
      <c r="A26" s="353"/>
      <c r="B26" s="114"/>
      <c r="C26" s="123"/>
      <c r="D26" s="116"/>
      <c r="E26" s="116"/>
      <c r="F26" s="21"/>
      <c r="G26" s="117"/>
      <c r="H26" s="22"/>
      <c r="I26" s="20"/>
      <c r="J26" s="118"/>
      <c r="K26" s="119"/>
      <c r="L26" s="147"/>
      <c r="M26" s="24"/>
    </row>
    <row r="27" spans="1:13" ht="29.15" customHeight="1" x14ac:dyDescent="0.35">
      <c r="A27" s="353"/>
      <c r="B27" s="114"/>
      <c r="C27" s="123"/>
      <c r="D27" s="116"/>
      <c r="E27" s="116"/>
      <c r="F27" s="21"/>
      <c r="G27" s="117"/>
      <c r="H27" s="22"/>
      <c r="I27" s="20"/>
      <c r="J27" s="118"/>
      <c r="K27" s="119"/>
      <c r="L27" s="147"/>
      <c r="M27" s="24"/>
    </row>
    <row r="28" spans="1:13" ht="29.15" customHeight="1" x14ac:dyDescent="0.35">
      <c r="A28" s="353"/>
      <c r="B28" s="114"/>
      <c r="C28" s="123"/>
      <c r="D28" s="116"/>
      <c r="E28" s="116"/>
      <c r="F28" s="21"/>
      <c r="G28" s="117"/>
      <c r="H28" s="22"/>
      <c r="I28" s="20"/>
      <c r="J28" s="118"/>
      <c r="K28" s="119"/>
      <c r="L28" s="147"/>
      <c r="M28" s="24"/>
    </row>
    <row r="29" spans="1:13" ht="29.15" customHeight="1" x14ac:dyDescent="0.35">
      <c r="A29" s="353"/>
      <c r="B29" s="114"/>
      <c r="C29" s="123"/>
      <c r="D29" s="116"/>
      <c r="E29" s="116"/>
      <c r="F29" s="21"/>
      <c r="G29" s="117"/>
      <c r="H29" s="22"/>
      <c r="I29" s="20"/>
      <c r="J29" s="118"/>
      <c r="K29" s="119"/>
      <c r="L29" s="147"/>
      <c r="M29" s="24"/>
    </row>
    <row r="30" spans="1:13" ht="29.15" customHeight="1" x14ac:dyDescent="0.35">
      <c r="A30" s="353"/>
      <c r="B30" s="114"/>
      <c r="C30" s="123"/>
      <c r="D30" s="116"/>
      <c r="E30" s="116"/>
      <c r="F30" s="21"/>
      <c r="G30" s="117"/>
      <c r="H30" s="22"/>
      <c r="I30" s="20"/>
      <c r="J30" s="118"/>
      <c r="K30" s="119"/>
      <c r="L30" s="147"/>
      <c r="M30" s="24"/>
    </row>
    <row r="31" spans="1:13" ht="29.15" customHeight="1" x14ac:dyDescent="0.35">
      <c r="A31" s="353"/>
      <c r="B31" s="114"/>
      <c r="C31" s="123"/>
      <c r="D31" s="116"/>
      <c r="E31" s="116"/>
      <c r="F31" s="21"/>
      <c r="G31" s="117"/>
      <c r="H31" s="22"/>
      <c r="I31" s="20"/>
      <c r="J31" s="118"/>
      <c r="K31" s="119"/>
      <c r="L31" s="147"/>
      <c r="M31" s="24"/>
    </row>
    <row r="32" spans="1:13" ht="29.15" customHeight="1" x14ac:dyDescent="0.35">
      <c r="A32" s="353"/>
      <c r="B32" s="114"/>
      <c r="C32" s="123"/>
      <c r="D32" s="134"/>
      <c r="E32" s="134"/>
      <c r="F32" s="135"/>
      <c r="G32" s="136"/>
      <c r="H32" s="137"/>
      <c r="I32" s="138"/>
      <c r="J32" s="118"/>
      <c r="K32" s="119"/>
      <c r="L32" s="147"/>
      <c r="M32" s="24"/>
    </row>
    <row r="33" spans="1:13" ht="29.15" customHeight="1" x14ac:dyDescent="0.35">
      <c r="A33" s="353"/>
      <c r="B33" s="114"/>
      <c r="C33" s="123"/>
      <c r="D33" s="116"/>
      <c r="E33" s="116"/>
      <c r="F33" s="21"/>
      <c r="G33" s="117"/>
      <c r="H33" s="22"/>
      <c r="I33" s="20"/>
      <c r="J33" s="139"/>
      <c r="K33" s="119"/>
      <c r="L33" s="147"/>
      <c r="M33" s="24"/>
    </row>
    <row r="34" spans="1:13" ht="29.15" customHeight="1" x14ac:dyDescent="0.35">
      <c r="A34" s="353"/>
      <c r="B34" s="114"/>
      <c r="C34" s="123"/>
      <c r="D34" s="116"/>
      <c r="E34" s="116"/>
      <c r="F34" s="21"/>
      <c r="G34" s="117"/>
      <c r="H34" s="22"/>
      <c r="I34" s="20"/>
      <c r="J34" s="139"/>
      <c r="K34" s="119"/>
      <c r="L34" s="147"/>
      <c r="M34" s="24"/>
    </row>
    <row r="35" spans="1:13" ht="29.15" customHeight="1" x14ac:dyDescent="0.35">
      <c r="A35" s="353"/>
      <c r="B35" s="114"/>
      <c r="C35" s="123"/>
      <c r="D35" s="116"/>
      <c r="E35" s="116"/>
      <c r="F35" s="21"/>
      <c r="G35" s="117"/>
      <c r="H35" s="22"/>
      <c r="I35" s="20"/>
      <c r="J35" s="139"/>
      <c r="K35" s="119"/>
      <c r="L35" s="147"/>
      <c r="M35" s="24"/>
    </row>
    <row r="36" spans="1:13" ht="29.15" customHeight="1" x14ac:dyDescent="0.35">
      <c r="A36" s="353"/>
      <c r="B36" s="114"/>
      <c r="C36" s="123"/>
      <c r="D36" s="116"/>
      <c r="E36" s="116"/>
      <c r="F36" s="21"/>
      <c r="G36" s="117"/>
      <c r="H36" s="22"/>
      <c r="I36" s="20"/>
      <c r="J36" s="139"/>
      <c r="K36" s="119"/>
      <c r="L36" s="147"/>
      <c r="M36" s="24"/>
    </row>
    <row r="37" spans="1:13" ht="29.15" customHeight="1" x14ac:dyDescent="0.35">
      <c r="A37" s="353"/>
      <c r="B37" s="114"/>
      <c r="C37" s="123"/>
      <c r="D37" s="116"/>
      <c r="E37" s="116"/>
      <c r="F37" s="21"/>
      <c r="G37" s="117"/>
      <c r="H37" s="22"/>
      <c r="I37" s="20"/>
      <c r="J37" s="139"/>
      <c r="K37" s="119"/>
      <c r="L37" s="147"/>
      <c r="M37" s="24"/>
    </row>
    <row r="38" spans="1:13" ht="29.15" customHeight="1" x14ac:dyDescent="0.35">
      <c r="A38" s="353"/>
      <c r="B38" s="114"/>
      <c r="C38" s="123"/>
      <c r="D38" s="116"/>
      <c r="E38" s="116"/>
      <c r="F38" s="21"/>
      <c r="G38" s="117"/>
      <c r="H38" s="22"/>
      <c r="I38" s="20"/>
      <c r="J38" s="139"/>
      <c r="K38" s="119"/>
      <c r="L38" s="147"/>
      <c r="M38" s="24"/>
    </row>
    <row r="39" spans="1:13" ht="29.15" customHeight="1" x14ac:dyDescent="0.35">
      <c r="A39" s="353"/>
      <c r="B39" s="114"/>
      <c r="C39" s="123"/>
      <c r="D39" s="116"/>
      <c r="E39" s="116"/>
      <c r="F39" s="21"/>
      <c r="G39" s="117"/>
      <c r="H39" s="22"/>
      <c r="I39" s="20"/>
      <c r="J39" s="139"/>
      <c r="K39" s="119"/>
      <c r="L39" s="147"/>
      <c r="M39" s="24"/>
    </row>
    <row r="40" spans="1:13" ht="29.15" customHeight="1" x14ac:dyDescent="0.35">
      <c r="A40" s="352"/>
      <c r="B40" s="114"/>
      <c r="C40" s="123"/>
      <c r="D40" s="116"/>
      <c r="E40" s="116"/>
      <c r="F40" s="21"/>
      <c r="G40" s="117"/>
      <c r="H40" s="22"/>
      <c r="I40" s="20"/>
      <c r="J40" s="139"/>
      <c r="K40" s="119"/>
      <c r="L40" s="147"/>
      <c r="M40" s="24"/>
    </row>
    <row r="41" spans="1:13" ht="29.15" customHeight="1" x14ac:dyDescent="0.35">
      <c r="A41" s="353"/>
      <c r="B41" s="114"/>
      <c r="C41" s="123"/>
      <c r="D41" s="116"/>
      <c r="E41" s="116"/>
      <c r="F41" s="21"/>
      <c r="G41" s="117"/>
      <c r="H41" s="22"/>
      <c r="I41" s="20"/>
      <c r="J41" s="139"/>
      <c r="K41" s="119"/>
      <c r="L41" s="147"/>
      <c r="M41" s="24"/>
    </row>
    <row r="42" spans="1:13" ht="29.15" customHeight="1" x14ac:dyDescent="0.35">
      <c r="A42" s="353"/>
      <c r="B42" s="114"/>
      <c r="C42" s="123"/>
      <c r="D42" s="116"/>
      <c r="E42" s="116"/>
      <c r="F42" s="21"/>
      <c r="G42" s="117"/>
      <c r="H42" s="22"/>
      <c r="I42" s="20"/>
      <c r="J42" s="139"/>
      <c r="K42" s="119"/>
      <c r="L42" s="147"/>
      <c r="M42" s="24"/>
    </row>
    <row r="43" spans="1:13" ht="29.15" customHeight="1" x14ac:dyDescent="0.35">
      <c r="A43" s="353"/>
      <c r="B43" s="114"/>
      <c r="C43" s="123"/>
      <c r="D43" s="116"/>
      <c r="E43" s="116"/>
      <c r="F43" s="21"/>
      <c r="G43" s="117"/>
      <c r="H43" s="22"/>
      <c r="I43" s="20"/>
      <c r="J43" s="139"/>
      <c r="K43" s="119"/>
      <c r="L43" s="147"/>
      <c r="M43" s="24"/>
    </row>
    <row r="44" spans="1:13" ht="29.15" customHeight="1" x14ac:dyDescent="0.35">
      <c r="A44" s="353"/>
      <c r="B44" s="114"/>
      <c r="C44" s="123"/>
      <c r="D44" s="116"/>
      <c r="E44" s="116"/>
      <c r="F44" s="21"/>
      <c r="G44" s="117"/>
      <c r="H44" s="22"/>
      <c r="I44" s="20"/>
      <c r="J44" s="139"/>
      <c r="K44" s="119"/>
      <c r="L44" s="147"/>
      <c r="M44" s="24"/>
    </row>
    <row r="45" spans="1:13" ht="29.15" customHeight="1" x14ac:dyDescent="0.35">
      <c r="A45" s="353"/>
      <c r="B45" s="114"/>
      <c r="C45" s="123"/>
      <c r="D45" s="116"/>
      <c r="E45" s="116"/>
      <c r="F45" s="21"/>
      <c r="G45" s="117"/>
      <c r="H45" s="22"/>
      <c r="I45" s="20"/>
      <c r="J45" s="139"/>
      <c r="K45" s="119"/>
      <c r="L45" s="147"/>
      <c r="M45" s="24"/>
    </row>
    <row r="46" spans="1:13" ht="29.15" customHeight="1" x14ac:dyDescent="0.35">
      <c r="A46" s="353"/>
      <c r="B46" s="114"/>
      <c r="C46" s="123"/>
      <c r="D46" s="116"/>
      <c r="E46" s="116"/>
      <c r="F46" s="21"/>
      <c r="G46" s="117"/>
      <c r="H46" s="22"/>
      <c r="I46" s="20"/>
      <c r="J46" s="139"/>
      <c r="K46" s="119"/>
      <c r="L46" s="147"/>
      <c r="M46" s="24"/>
    </row>
    <row r="47" spans="1:13" ht="29.15" customHeight="1" x14ac:dyDescent="0.35">
      <c r="A47" s="353"/>
      <c r="B47" s="114"/>
      <c r="C47" s="123"/>
      <c r="D47" s="116"/>
      <c r="E47" s="116"/>
      <c r="F47" s="21"/>
      <c r="G47" s="117"/>
      <c r="H47" s="22"/>
      <c r="I47" s="20"/>
      <c r="J47" s="139"/>
      <c r="K47" s="119"/>
      <c r="L47" s="147"/>
      <c r="M47" s="24"/>
    </row>
    <row r="48" spans="1:13" ht="29.15" customHeight="1" x14ac:dyDescent="0.35">
      <c r="A48" s="353"/>
      <c r="B48" s="114"/>
      <c r="C48" s="123"/>
      <c r="D48" s="116"/>
      <c r="E48" s="116"/>
      <c r="F48" s="21"/>
      <c r="G48" s="117"/>
      <c r="H48" s="22"/>
      <c r="I48" s="20"/>
      <c r="J48" s="139"/>
      <c r="K48" s="119"/>
      <c r="L48" s="147"/>
      <c r="M48" s="24"/>
    </row>
    <row r="49" spans="1:13" ht="29.15" customHeight="1" x14ac:dyDescent="0.35">
      <c r="A49" s="353"/>
      <c r="B49" s="114"/>
      <c r="C49" s="123"/>
      <c r="D49" s="124"/>
      <c r="E49" s="124"/>
      <c r="F49" s="38"/>
      <c r="G49" s="38"/>
      <c r="H49" s="38"/>
      <c r="I49" s="24"/>
      <c r="J49" s="139"/>
      <c r="K49" s="24"/>
      <c r="L49" s="149"/>
      <c r="M49" s="24"/>
    </row>
    <row r="50" spans="1:13" ht="29.15" customHeight="1" x14ac:dyDescent="0.35">
      <c r="A50" s="353"/>
      <c r="B50" s="114"/>
      <c r="C50" s="123"/>
      <c r="D50" s="124"/>
      <c r="E50" s="124"/>
      <c r="F50" s="38"/>
      <c r="G50" s="38"/>
      <c r="H50" s="38"/>
      <c r="I50" s="24"/>
      <c r="J50" s="139"/>
      <c r="K50" s="24"/>
      <c r="L50" s="149"/>
      <c r="M50" s="24"/>
    </row>
    <row r="51" spans="1:13" ht="29.15" customHeight="1" x14ac:dyDescent="0.35">
      <c r="A51" s="353"/>
      <c r="B51" s="114"/>
      <c r="C51" s="123"/>
      <c r="D51" s="124"/>
      <c r="E51" s="124"/>
      <c r="F51" s="38"/>
      <c r="G51" s="38"/>
      <c r="H51" s="38"/>
      <c r="I51" s="24"/>
      <c r="J51" s="139"/>
      <c r="K51" s="24"/>
      <c r="L51" s="149"/>
      <c r="M51" s="24"/>
    </row>
    <row r="52" spans="1:13" ht="29.15" customHeight="1" x14ac:dyDescent="0.35">
      <c r="A52" s="353"/>
      <c r="B52" s="114"/>
      <c r="C52" s="123"/>
      <c r="D52" s="124"/>
      <c r="E52" s="124"/>
      <c r="F52" s="38"/>
      <c r="G52" s="38"/>
      <c r="H52" s="38"/>
      <c r="I52" s="24"/>
      <c r="J52" s="139"/>
      <c r="K52" s="24"/>
      <c r="L52" s="149"/>
      <c r="M52" s="24"/>
    </row>
    <row r="53" spans="1:13" ht="29.15" customHeight="1" x14ac:dyDescent="0.35">
      <c r="A53" s="353"/>
      <c r="B53" s="114"/>
      <c r="C53" s="123"/>
      <c r="D53" s="124"/>
      <c r="E53" s="124"/>
      <c r="F53" s="38"/>
      <c r="G53" s="38"/>
      <c r="H53" s="38"/>
      <c r="I53" s="24"/>
      <c r="J53" s="139"/>
      <c r="K53" s="24"/>
      <c r="L53" s="149"/>
      <c r="M53" s="24"/>
    </row>
    <row r="54" spans="1:13" ht="29.15" customHeight="1" x14ac:dyDescent="0.35">
      <c r="A54" s="353"/>
      <c r="B54" s="114"/>
      <c r="C54" s="123"/>
      <c r="D54" s="124"/>
      <c r="E54" s="124"/>
      <c r="F54" s="38"/>
      <c r="G54" s="38"/>
      <c r="H54" s="38"/>
      <c r="I54" s="24"/>
      <c r="J54" s="139"/>
      <c r="K54" s="24"/>
      <c r="L54" s="149"/>
      <c r="M54" s="24"/>
    </row>
    <row r="55" spans="1:13" ht="29.15" customHeight="1" x14ac:dyDescent="0.35">
      <c r="A55" s="353"/>
      <c r="B55" s="114"/>
      <c r="C55" s="123"/>
      <c r="D55" s="124"/>
      <c r="E55" s="124"/>
      <c r="F55" s="38"/>
      <c r="G55" s="38"/>
      <c r="H55" s="38"/>
      <c r="I55" s="24"/>
      <c r="J55" s="139"/>
      <c r="K55" s="24"/>
      <c r="L55" s="149"/>
      <c r="M55" s="24"/>
    </row>
    <row r="56" spans="1:13" ht="29.15" customHeight="1" x14ac:dyDescent="0.35">
      <c r="A56" s="352"/>
      <c r="B56" s="114"/>
      <c r="C56" s="77"/>
      <c r="D56" s="124"/>
      <c r="E56" s="124"/>
      <c r="F56" s="38"/>
      <c r="G56" s="38"/>
      <c r="H56" s="38"/>
      <c r="I56" s="24"/>
      <c r="J56" s="139"/>
      <c r="K56" s="24"/>
      <c r="L56" s="149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/>
      <c r="G57" s="38"/>
      <c r="H57" s="38"/>
      <c r="I57" s="24"/>
      <c r="J57" s="139"/>
      <c r="K57" s="24"/>
      <c r="L57" s="149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/>
      <c r="G58" s="38"/>
      <c r="H58" s="38"/>
      <c r="I58" s="24"/>
      <c r="J58" s="139"/>
      <c r="K58" s="24"/>
      <c r="L58" s="149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/>
      <c r="G59" s="38"/>
      <c r="H59" s="38"/>
      <c r="I59" s="24"/>
      <c r="J59" s="139"/>
      <c r="K59" s="24"/>
      <c r="L59" s="149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/>
      <c r="G60" s="38"/>
      <c r="H60" s="38"/>
      <c r="I60" s="24"/>
      <c r="J60" s="139"/>
      <c r="K60" s="24"/>
      <c r="L60" s="149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/>
      <c r="G61" s="38"/>
      <c r="H61" s="38"/>
      <c r="I61" s="24"/>
      <c r="J61" s="139"/>
      <c r="K61" s="24"/>
      <c r="L61" s="149"/>
      <c r="M61" s="24"/>
    </row>
    <row r="62" spans="1:13" ht="29.15" customHeight="1" x14ac:dyDescent="0.35">
      <c r="A62" s="353"/>
      <c r="B62" s="114"/>
      <c r="C62" s="123"/>
      <c r="D62" s="124"/>
      <c r="E62" s="124"/>
      <c r="F62" s="38"/>
      <c r="G62" s="38"/>
      <c r="H62" s="38"/>
      <c r="I62" s="24"/>
      <c r="J62" s="139"/>
      <c r="K62" s="24"/>
      <c r="L62" s="149"/>
      <c r="M62" s="24"/>
    </row>
    <row r="63" spans="1:13" ht="29.15" customHeight="1" x14ac:dyDescent="0.35">
      <c r="A63" s="353"/>
      <c r="B63" s="114"/>
      <c r="C63" s="123"/>
      <c r="D63" s="124"/>
      <c r="E63" s="124"/>
      <c r="F63" s="38"/>
      <c r="G63" s="38"/>
      <c r="H63" s="38"/>
      <c r="I63" s="24"/>
      <c r="J63" s="139"/>
      <c r="K63" s="24"/>
      <c r="L63" s="149"/>
      <c r="M63" s="24"/>
    </row>
    <row r="64" spans="1:13" ht="29.15" customHeight="1" x14ac:dyDescent="0.35">
      <c r="A64" s="353"/>
      <c r="B64" s="114"/>
      <c r="C64" s="123"/>
      <c r="D64" s="124"/>
      <c r="E64" s="124"/>
      <c r="F64" s="38"/>
      <c r="G64" s="38"/>
      <c r="H64" s="38"/>
      <c r="I64" s="24"/>
      <c r="J64" s="139"/>
      <c r="K64" s="24"/>
      <c r="L64" s="149"/>
      <c r="M64" s="24"/>
    </row>
    <row r="65" spans="1:13" ht="29.15" customHeight="1" x14ac:dyDescent="0.35">
      <c r="A65" s="353"/>
      <c r="B65" s="114"/>
      <c r="C65" s="123"/>
      <c r="D65" s="124"/>
      <c r="E65" s="124"/>
      <c r="F65" s="38"/>
      <c r="G65" s="38"/>
      <c r="H65" s="38"/>
      <c r="I65" s="24"/>
      <c r="J65" s="139"/>
      <c r="K65" s="24"/>
      <c r="L65" s="149"/>
      <c r="M65" s="24"/>
    </row>
    <row r="66" spans="1:13" ht="29.15" customHeight="1" x14ac:dyDescent="0.35">
      <c r="A66" s="353"/>
      <c r="B66" s="114"/>
      <c r="C66" s="123"/>
      <c r="D66" s="124"/>
      <c r="E66" s="124"/>
      <c r="F66" s="38"/>
      <c r="G66" s="38"/>
      <c r="H66" s="38"/>
      <c r="I66" s="24"/>
      <c r="J66" s="139"/>
      <c r="K66" s="24"/>
      <c r="L66" s="149"/>
      <c r="M66" s="24"/>
    </row>
    <row r="67" spans="1:13" ht="29.15" customHeight="1" x14ac:dyDescent="0.35">
      <c r="A67" s="353"/>
      <c r="B67" s="114"/>
      <c r="C67" s="123"/>
      <c r="D67" s="124"/>
      <c r="E67" s="124"/>
      <c r="F67" s="38"/>
      <c r="G67" s="38"/>
      <c r="H67" s="38"/>
      <c r="I67" s="24"/>
      <c r="J67" s="139"/>
      <c r="K67" s="24"/>
      <c r="L67" s="149"/>
      <c r="M67" s="24"/>
    </row>
    <row r="68" spans="1:13" ht="29.15" customHeight="1" x14ac:dyDescent="0.35">
      <c r="A68" s="353"/>
      <c r="B68" s="114"/>
      <c r="C68" s="123"/>
      <c r="D68" s="124"/>
      <c r="E68" s="124"/>
      <c r="F68" s="38"/>
      <c r="G68" s="38"/>
      <c r="H68" s="38"/>
      <c r="I68" s="24"/>
      <c r="J68" s="139"/>
      <c r="K68" s="24"/>
      <c r="L68" s="149"/>
      <c r="M68" s="24"/>
    </row>
    <row r="69" spans="1:13" ht="29.15" customHeight="1" x14ac:dyDescent="0.35">
      <c r="A69" s="353"/>
      <c r="B69" s="114"/>
      <c r="C69" s="123"/>
      <c r="D69" s="124"/>
      <c r="E69" s="124"/>
      <c r="F69" s="38"/>
      <c r="G69" s="38"/>
      <c r="H69" s="38"/>
      <c r="I69" s="24"/>
      <c r="J69" s="139"/>
      <c r="K69" s="24"/>
      <c r="L69" s="149"/>
      <c r="M69" s="24"/>
    </row>
    <row r="70" spans="1:13" ht="24.9" customHeight="1" x14ac:dyDescent="0.35">
      <c r="A70" s="353"/>
      <c r="B70" s="114"/>
      <c r="C70" s="123"/>
      <c r="D70" s="124"/>
      <c r="E70" s="124"/>
      <c r="F70" s="38"/>
      <c r="G70" s="38"/>
      <c r="H70" s="38"/>
      <c r="I70" s="24"/>
      <c r="J70" s="139"/>
      <c r="K70" s="24"/>
      <c r="L70" s="149"/>
      <c r="M70" s="24"/>
    </row>
    <row r="71" spans="1:13" ht="24.9" customHeight="1" x14ac:dyDescent="0.35">
      <c r="A71" s="353"/>
      <c r="B71" s="114"/>
      <c r="C71" s="123"/>
      <c r="D71" s="124"/>
      <c r="E71" s="124"/>
      <c r="F71" s="38"/>
      <c r="G71" s="38"/>
      <c r="H71" s="38"/>
      <c r="I71" s="24"/>
      <c r="J71" s="139"/>
      <c r="K71" s="24"/>
      <c r="L71" s="149"/>
      <c r="M71" s="24"/>
    </row>
    <row r="72" spans="1:13" ht="29.15" customHeight="1" x14ac:dyDescent="0.35">
      <c r="A72" s="352"/>
      <c r="B72" s="114"/>
      <c r="C72" s="123"/>
      <c r="D72" s="124"/>
      <c r="E72" s="124"/>
      <c r="F72" s="38"/>
      <c r="G72" s="38"/>
      <c r="H72" s="38"/>
      <c r="I72" s="24"/>
      <c r="J72" s="139"/>
      <c r="K72" s="24"/>
      <c r="L72" s="149"/>
    </row>
    <row r="73" spans="1:13" ht="29.15" customHeight="1" x14ac:dyDescent="0.35">
      <c r="A73" s="353"/>
      <c r="B73" s="114"/>
      <c r="C73" s="123"/>
      <c r="D73" s="124"/>
      <c r="E73" s="124"/>
      <c r="F73" s="38"/>
      <c r="G73" s="38"/>
      <c r="H73" s="38"/>
      <c r="I73" s="24"/>
      <c r="J73" s="139"/>
      <c r="K73" s="24"/>
      <c r="L73" s="149"/>
    </row>
    <row r="74" spans="1:13" ht="29.15" customHeight="1" x14ac:dyDescent="0.35">
      <c r="A74" s="353"/>
      <c r="B74" s="114"/>
      <c r="C74" s="123"/>
      <c r="D74" s="124"/>
      <c r="E74" s="124"/>
      <c r="F74" s="38"/>
      <c r="G74" s="38"/>
      <c r="H74" s="38"/>
      <c r="I74" s="24"/>
      <c r="J74" s="139"/>
      <c r="K74" s="24"/>
      <c r="L74" s="149"/>
    </row>
    <row r="75" spans="1:13" ht="29.15" customHeight="1" x14ac:dyDescent="0.35">
      <c r="A75" s="353"/>
      <c r="B75" s="114"/>
      <c r="C75" s="123"/>
      <c r="D75" s="124"/>
      <c r="E75" s="124"/>
      <c r="F75" s="38"/>
      <c r="G75" s="38"/>
      <c r="H75" s="38"/>
      <c r="I75" s="24"/>
      <c r="J75" s="139"/>
      <c r="K75" s="24"/>
      <c r="L75" s="149"/>
    </row>
    <row r="76" spans="1:13" ht="29.15" customHeight="1" x14ac:dyDescent="0.35">
      <c r="A76" s="353"/>
      <c r="B76" s="114"/>
      <c r="C76" s="123"/>
      <c r="D76" s="124"/>
      <c r="E76" s="124"/>
      <c r="F76" s="38"/>
      <c r="G76" s="38"/>
      <c r="H76" s="38"/>
      <c r="I76" s="24"/>
      <c r="J76" s="139"/>
      <c r="K76" s="24"/>
      <c r="L76" s="149"/>
    </row>
    <row r="77" spans="1:13" ht="29.15" customHeight="1" x14ac:dyDescent="0.35">
      <c r="A77" s="353"/>
      <c r="B77" s="114"/>
      <c r="C77" s="123"/>
      <c r="D77" s="124"/>
      <c r="E77" s="124"/>
      <c r="F77" s="38"/>
      <c r="G77" s="38"/>
      <c r="H77" s="38"/>
      <c r="I77" s="24"/>
      <c r="J77" s="139"/>
      <c r="K77" s="24"/>
      <c r="L77" s="149"/>
    </row>
    <row r="78" spans="1:13" ht="29.15" customHeight="1" x14ac:dyDescent="0.35">
      <c r="A78" s="353"/>
      <c r="B78" s="114"/>
      <c r="C78" s="123"/>
      <c r="D78" s="124"/>
      <c r="E78" s="124"/>
      <c r="F78" s="38"/>
      <c r="G78" s="38"/>
      <c r="H78" s="38"/>
      <c r="I78" s="24"/>
      <c r="J78" s="139"/>
      <c r="K78" s="24"/>
      <c r="L78" s="149"/>
    </row>
    <row r="79" spans="1:13" ht="29.15" customHeight="1" x14ac:dyDescent="0.35">
      <c r="A79" s="353"/>
      <c r="B79" s="114"/>
      <c r="C79" s="123"/>
      <c r="D79" s="124"/>
      <c r="E79" s="124"/>
      <c r="F79" s="38"/>
      <c r="G79" s="38"/>
      <c r="H79" s="38"/>
      <c r="I79" s="24"/>
      <c r="J79" s="139"/>
      <c r="K79" s="24"/>
      <c r="L79" s="149"/>
    </row>
    <row r="80" spans="1:13" ht="29.15" customHeight="1" x14ac:dyDescent="0.35">
      <c r="A80" s="353"/>
      <c r="B80" s="114"/>
      <c r="C80" s="123"/>
      <c r="D80" s="124"/>
      <c r="E80" s="124"/>
      <c r="F80" s="38"/>
      <c r="G80" s="38"/>
      <c r="H80" s="38"/>
      <c r="I80" s="24"/>
      <c r="J80" s="139"/>
      <c r="K80" s="24"/>
      <c r="L80" s="149"/>
    </row>
    <row r="81" spans="1:12" ht="29.15" customHeight="1" x14ac:dyDescent="0.35">
      <c r="A81" s="353"/>
      <c r="B81" s="114"/>
      <c r="C81" s="123"/>
      <c r="D81" s="124"/>
      <c r="E81" s="124"/>
      <c r="F81" s="38"/>
      <c r="G81" s="38"/>
      <c r="H81" s="38"/>
      <c r="I81" s="24"/>
      <c r="J81" s="139"/>
      <c r="K81" s="24"/>
      <c r="L81" s="149"/>
    </row>
    <row r="82" spans="1:12" ht="29.15" customHeight="1" x14ac:dyDescent="0.35">
      <c r="A82" s="353"/>
      <c r="B82" s="114"/>
      <c r="C82" s="123"/>
      <c r="D82" s="124"/>
      <c r="E82" s="124"/>
      <c r="F82" s="38"/>
      <c r="G82" s="38"/>
      <c r="H82" s="38"/>
      <c r="I82" s="24"/>
      <c r="J82" s="139"/>
      <c r="K82" s="24"/>
      <c r="L82" s="149"/>
    </row>
    <row r="83" spans="1:12" ht="29.15" customHeight="1" x14ac:dyDescent="0.35">
      <c r="A83" s="353"/>
      <c r="B83" s="114"/>
      <c r="C83" s="123"/>
      <c r="D83" s="124"/>
      <c r="E83" s="124"/>
      <c r="F83" s="38"/>
      <c r="G83" s="38"/>
      <c r="H83" s="38"/>
      <c r="I83" s="24"/>
      <c r="J83" s="139"/>
      <c r="K83" s="24"/>
      <c r="L83" s="149"/>
    </row>
    <row r="84" spans="1:12" ht="29.15" customHeight="1" x14ac:dyDescent="0.35">
      <c r="A84" s="353"/>
      <c r="B84" s="114"/>
      <c r="C84" s="123"/>
      <c r="D84" s="124"/>
      <c r="E84" s="124"/>
      <c r="F84" s="38"/>
      <c r="G84" s="38"/>
      <c r="H84" s="38"/>
      <c r="I84" s="24"/>
      <c r="J84" s="139"/>
      <c r="K84" s="24"/>
      <c r="L84" s="149"/>
    </row>
    <row r="85" spans="1:12" ht="29.15" customHeight="1" x14ac:dyDescent="0.35">
      <c r="A85" s="353"/>
      <c r="B85" s="114"/>
      <c r="C85" s="123"/>
      <c r="D85" s="124"/>
      <c r="E85" s="124"/>
      <c r="F85" s="38"/>
      <c r="G85" s="38"/>
      <c r="H85" s="38"/>
      <c r="I85" s="24"/>
      <c r="J85" s="139"/>
      <c r="K85" s="24"/>
      <c r="L85" s="149"/>
    </row>
    <row r="86" spans="1:12" ht="29.15" customHeight="1" x14ac:dyDescent="0.35">
      <c r="A86" s="353"/>
      <c r="B86" s="114"/>
      <c r="C86" s="123"/>
      <c r="D86" s="124"/>
      <c r="E86" s="124"/>
      <c r="F86" s="38"/>
      <c r="G86" s="38"/>
      <c r="H86" s="38"/>
      <c r="I86" s="24"/>
      <c r="J86" s="139"/>
      <c r="K86" s="24"/>
      <c r="L86" s="149"/>
    </row>
    <row r="87" spans="1:12" ht="29.15" customHeight="1" x14ac:dyDescent="0.35">
      <c r="A87" s="353"/>
      <c r="B87" s="114"/>
      <c r="C87" s="123"/>
      <c r="D87" s="124"/>
      <c r="E87" s="124"/>
      <c r="F87" s="38"/>
      <c r="G87" s="38"/>
      <c r="H87" s="38"/>
      <c r="I87" s="24"/>
      <c r="J87" s="139"/>
      <c r="K87" s="24"/>
      <c r="L87" s="149"/>
    </row>
    <row r="88" spans="1:12" ht="29.15" customHeight="1" x14ac:dyDescent="0.35">
      <c r="B88" s="114"/>
      <c r="C88" s="123"/>
      <c r="D88" s="124"/>
      <c r="E88" s="124"/>
      <c r="F88" s="38"/>
      <c r="G88" s="38"/>
      <c r="H88" s="38"/>
      <c r="I88" s="24"/>
      <c r="J88" s="139"/>
      <c r="K88" s="24"/>
      <c r="L88" s="149"/>
    </row>
    <row r="89" spans="1:12" ht="29.15" customHeight="1" x14ac:dyDescent="0.35">
      <c r="B89" s="114"/>
      <c r="C89" s="123"/>
      <c r="D89" s="124"/>
      <c r="E89" s="124"/>
      <c r="F89" s="38"/>
      <c r="G89" s="38"/>
      <c r="H89" s="38"/>
      <c r="I89" s="24"/>
      <c r="J89" s="139"/>
      <c r="K89" s="24"/>
      <c r="L89" s="149"/>
    </row>
  </sheetData>
  <mergeCells count="35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I6:I7"/>
    <mergeCell ref="J6:J7"/>
    <mergeCell ref="K6:K7"/>
    <mergeCell ref="L6:L7"/>
    <mergeCell ref="M6:M7"/>
    <mergeCell ref="A24:A39"/>
    <mergeCell ref="A40:A55"/>
    <mergeCell ref="A56:A71"/>
    <mergeCell ref="A72:A87"/>
    <mergeCell ref="H6:H7"/>
    <mergeCell ref="A6:A7"/>
    <mergeCell ref="B6:B7"/>
    <mergeCell ref="C6:C7"/>
    <mergeCell ref="D6:E7"/>
    <mergeCell ref="F6:F7"/>
    <mergeCell ref="G6:G7"/>
  </mergeCells>
  <conditionalFormatting sqref="J8:J89">
    <cfRule type="duplicateValues" dxfId="8" priority="1" stopIfTrue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88"/>
  <sheetViews>
    <sheetView zoomScale="84" zoomScaleNormal="84" workbookViewId="0">
      <selection activeCell="A33" sqref="A33:M88"/>
    </sheetView>
  </sheetViews>
  <sheetFormatPr defaultColWidth="9.08984375" defaultRowHeight="15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61" customWidth="1"/>
    <col min="11" max="11" width="22.453125" style="1" customWidth="1"/>
    <col min="12" max="12" width="12.54296875" style="133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COUNTA(C8:C99)</f>
        <v>25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241"/>
      <c r="K3" s="317" t="s">
        <v>10</v>
      </c>
      <c r="L3" s="248"/>
      <c r="M3" s="361"/>
    </row>
    <row r="4" spans="1:13" ht="15" customHeight="1" x14ac:dyDescent="0.35">
      <c r="A4" s="333"/>
      <c r="B4" s="334"/>
      <c r="C4" s="318" t="s">
        <v>46</v>
      </c>
      <c r="D4" s="319"/>
      <c r="E4" s="322" t="s">
        <v>665</v>
      </c>
      <c r="F4" s="350"/>
      <c r="G4" s="324"/>
      <c r="H4" s="257"/>
      <c r="I4" s="257"/>
      <c r="J4" s="366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67"/>
      <c r="K5" s="325"/>
      <c r="L5" s="325"/>
      <c r="M5" s="362"/>
    </row>
    <row r="6" spans="1:13" ht="21.75" customHeight="1" x14ac:dyDescent="0.35">
      <c r="A6" s="306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64" t="s">
        <v>631</v>
      </c>
      <c r="K6" s="310" t="s">
        <v>632</v>
      </c>
      <c r="L6" s="329" t="s">
        <v>633</v>
      </c>
      <c r="M6" s="310" t="s">
        <v>19</v>
      </c>
    </row>
    <row r="7" spans="1:13" ht="18" customHeight="1" x14ac:dyDescent="0.35">
      <c r="A7" s="306"/>
      <c r="B7" s="358"/>
      <c r="C7" s="310"/>
      <c r="D7" s="310"/>
      <c r="E7" s="310"/>
      <c r="F7" s="310"/>
      <c r="G7" s="310"/>
      <c r="H7" s="326"/>
      <c r="I7" s="354"/>
      <c r="J7" s="365"/>
      <c r="K7" s="356"/>
      <c r="L7" s="329"/>
      <c r="M7" s="356"/>
    </row>
    <row r="8" spans="1:13" ht="29.15" customHeight="1" x14ac:dyDescent="0.35">
      <c r="A8" s="125"/>
      <c r="B8" s="114">
        <v>31</v>
      </c>
      <c r="C8" s="151">
        <v>3604450</v>
      </c>
      <c r="D8" s="116" t="s">
        <v>573</v>
      </c>
      <c r="E8" s="116" t="s">
        <v>201</v>
      </c>
      <c r="F8" s="21">
        <v>2007</v>
      </c>
      <c r="G8" s="117" t="s">
        <v>57</v>
      </c>
      <c r="H8" s="22" t="s">
        <v>46</v>
      </c>
      <c r="I8" s="20"/>
      <c r="J8" s="123">
        <v>1</v>
      </c>
      <c r="K8" s="119" t="s">
        <v>673</v>
      </c>
      <c r="L8" s="116">
        <v>1</v>
      </c>
      <c r="M8" s="24"/>
    </row>
    <row r="9" spans="1:13" ht="29.15" customHeight="1" x14ac:dyDescent="0.35">
      <c r="A9" s="38"/>
      <c r="B9" s="114">
        <v>9</v>
      </c>
      <c r="C9" s="152">
        <v>3604550</v>
      </c>
      <c r="D9" s="116" t="s">
        <v>337</v>
      </c>
      <c r="E9" s="116" t="s">
        <v>338</v>
      </c>
      <c r="F9" s="21">
        <v>2007</v>
      </c>
      <c r="G9" s="117" t="s">
        <v>45</v>
      </c>
      <c r="H9" s="22" t="s">
        <v>46</v>
      </c>
      <c r="I9" s="20"/>
      <c r="J9" s="153">
        <v>1</v>
      </c>
      <c r="K9" s="119" t="s">
        <v>674</v>
      </c>
      <c r="L9" s="116">
        <v>2</v>
      </c>
      <c r="M9" s="24"/>
    </row>
    <row r="10" spans="1:13" ht="29.15" customHeight="1" x14ac:dyDescent="0.35">
      <c r="A10" s="38"/>
      <c r="B10" s="114">
        <v>5</v>
      </c>
      <c r="C10" s="152">
        <v>3604621</v>
      </c>
      <c r="D10" s="116" t="s">
        <v>269</v>
      </c>
      <c r="E10" s="116" t="s">
        <v>270</v>
      </c>
      <c r="F10" s="21">
        <v>2007</v>
      </c>
      <c r="G10" s="117" t="s">
        <v>112</v>
      </c>
      <c r="H10" s="22" t="s">
        <v>46</v>
      </c>
      <c r="I10" s="20"/>
      <c r="J10" s="153">
        <v>2</v>
      </c>
      <c r="K10" s="119" t="s">
        <v>675</v>
      </c>
      <c r="L10" s="116">
        <v>3</v>
      </c>
      <c r="M10" s="24"/>
    </row>
    <row r="11" spans="1:13" ht="29.15" customHeight="1" x14ac:dyDescent="0.35">
      <c r="A11" s="38"/>
      <c r="B11" s="114">
        <v>14</v>
      </c>
      <c r="C11" s="154">
        <v>3604555</v>
      </c>
      <c r="D11" s="116" t="s">
        <v>425</v>
      </c>
      <c r="E11" s="116" t="s">
        <v>161</v>
      </c>
      <c r="F11" s="21">
        <v>2006</v>
      </c>
      <c r="G11" s="117" t="s">
        <v>45</v>
      </c>
      <c r="H11" s="22" t="s">
        <v>46</v>
      </c>
      <c r="I11" s="20"/>
      <c r="J11" s="153">
        <v>3</v>
      </c>
      <c r="K11" s="119" t="s">
        <v>676</v>
      </c>
      <c r="L11" s="116">
        <v>4</v>
      </c>
      <c r="M11" s="24"/>
    </row>
    <row r="12" spans="1:13" ht="29.15" customHeight="1" x14ac:dyDescent="0.35">
      <c r="A12" s="38"/>
      <c r="B12" s="114">
        <v>13</v>
      </c>
      <c r="C12" s="151">
        <v>3602334</v>
      </c>
      <c r="D12" s="116" t="s">
        <v>405</v>
      </c>
      <c r="E12" s="116" t="s">
        <v>86</v>
      </c>
      <c r="F12" s="21">
        <v>2006</v>
      </c>
      <c r="G12" s="117" t="s">
        <v>55</v>
      </c>
      <c r="H12" s="22" t="s">
        <v>46</v>
      </c>
      <c r="I12" s="20"/>
      <c r="J12" s="153">
        <v>4</v>
      </c>
      <c r="K12" s="119" t="s">
        <v>677</v>
      </c>
      <c r="L12" s="116">
        <v>5</v>
      </c>
      <c r="M12" s="24"/>
    </row>
    <row r="13" spans="1:13" ht="29.15" customHeight="1" x14ac:dyDescent="0.35">
      <c r="A13" s="38"/>
      <c r="B13" s="114">
        <v>7</v>
      </c>
      <c r="C13" s="152">
        <v>3604417</v>
      </c>
      <c r="D13" s="116" t="s">
        <v>331</v>
      </c>
      <c r="E13" s="116" t="s">
        <v>86</v>
      </c>
      <c r="F13" s="21">
        <v>2007</v>
      </c>
      <c r="G13" s="117" t="s">
        <v>44</v>
      </c>
      <c r="H13" s="22" t="s">
        <v>46</v>
      </c>
      <c r="I13" s="20"/>
      <c r="J13" s="153">
        <v>5</v>
      </c>
      <c r="K13" s="119" t="s">
        <v>678</v>
      </c>
      <c r="L13" s="116">
        <v>6</v>
      </c>
      <c r="M13" s="24"/>
    </row>
    <row r="14" spans="1:13" ht="29.15" customHeight="1" x14ac:dyDescent="0.35">
      <c r="A14" s="125"/>
      <c r="B14" s="114">
        <v>29</v>
      </c>
      <c r="C14" s="151">
        <v>3604362</v>
      </c>
      <c r="D14" s="116" t="s">
        <v>517</v>
      </c>
      <c r="E14" s="116" t="s">
        <v>156</v>
      </c>
      <c r="F14" s="21">
        <v>2007</v>
      </c>
      <c r="G14" s="117" t="s">
        <v>44</v>
      </c>
      <c r="H14" s="22" t="s">
        <v>46</v>
      </c>
      <c r="I14" s="20"/>
      <c r="J14" s="123">
        <v>2</v>
      </c>
      <c r="K14" s="119" t="s">
        <v>679</v>
      </c>
      <c r="L14" s="116">
        <v>7</v>
      </c>
      <c r="M14" s="24"/>
    </row>
    <row r="15" spans="1:13" ht="29.15" customHeight="1" x14ac:dyDescent="0.35">
      <c r="A15" s="38"/>
      <c r="B15" s="114">
        <v>3</v>
      </c>
      <c r="C15" s="152">
        <v>3602326</v>
      </c>
      <c r="D15" s="116" t="s">
        <v>200</v>
      </c>
      <c r="E15" s="116" t="s">
        <v>86</v>
      </c>
      <c r="F15" s="21">
        <v>2007</v>
      </c>
      <c r="G15" s="117" t="s">
        <v>55</v>
      </c>
      <c r="H15" s="22" t="s">
        <v>46</v>
      </c>
      <c r="I15" s="20"/>
      <c r="J15" s="153">
        <v>6</v>
      </c>
      <c r="K15" s="119" t="s">
        <v>680</v>
      </c>
      <c r="L15" s="116">
        <v>8</v>
      </c>
      <c r="M15" s="24"/>
    </row>
    <row r="16" spans="1:13" ht="29.15" customHeight="1" x14ac:dyDescent="0.35">
      <c r="A16" s="125"/>
      <c r="B16" s="114">
        <v>30</v>
      </c>
      <c r="C16" s="151">
        <v>3608421</v>
      </c>
      <c r="D16" s="116" t="s">
        <v>562</v>
      </c>
      <c r="E16" s="116" t="s">
        <v>109</v>
      </c>
      <c r="F16" s="21">
        <v>2006</v>
      </c>
      <c r="G16" s="117" t="s">
        <v>89</v>
      </c>
      <c r="H16" s="22" t="s">
        <v>46</v>
      </c>
      <c r="I16" s="20"/>
      <c r="J16" s="123">
        <v>3</v>
      </c>
      <c r="K16" s="119" t="s">
        <v>666</v>
      </c>
      <c r="L16" s="116">
        <v>9</v>
      </c>
      <c r="M16" s="24"/>
    </row>
    <row r="17" spans="1:13" ht="29.15" customHeight="1" x14ac:dyDescent="0.35">
      <c r="A17" s="38"/>
      <c r="B17" s="114">
        <v>4</v>
      </c>
      <c r="C17" s="152">
        <v>3603218</v>
      </c>
      <c r="D17" s="116" t="s">
        <v>237</v>
      </c>
      <c r="E17" s="116" t="s">
        <v>108</v>
      </c>
      <c r="F17" s="21">
        <v>2006</v>
      </c>
      <c r="G17" s="117" t="s">
        <v>61</v>
      </c>
      <c r="H17" s="22" t="s">
        <v>46</v>
      </c>
      <c r="I17" s="20"/>
      <c r="J17" s="153">
        <v>7</v>
      </c>
      <c r="K17" s="119" t="s">
        <v>681</v>
      </c>
      <c r="L17" s="116">
        <v>10</v>
      </c>
      <c r="M17" s="24"/>
    </row>
    <row r="18" spans="1:13" ht="29.15" customHeight="1" x14ac:dyDescent="0.35">
      <c r="A18" s="125"/>
      <c r="B18" s="141">
        <v>18</v>
      </c>
      <c r="C18" s="152">
        <v>3602339</v>
      </c>
      <c r="D18" s="134" t="s">
        <v>487</v>
      </c>
      <c r="E18" s="134" t="s">
        <v>81</v>
      </c>
      <c r="F18" s="135">
        <v>2007</v>
      </c>
      <c r="G18" s="136" t="s">
        <v>55</v>
      </c>
      <c r="H18" s="137" t="s">
        <v>46</v>
      </c>
      <c r="I18" s="138"/>
      <c r="J18" s="153">
        <v>4</v>
      </c>
      <c r="K18" s="142" t="s">
        <v>682</v>
      </c>
      <c r="L18" s="116">
        <v>11</v>
      </c>
      <c r="M18" s="24"/>
    </row>
    <row r="19" spans="1:13" ht="29.15" customHeight="1" x14ac:dyDescent="0.35">
      <c r="A19" s="125"/>
      <c r="B19" s="114">
        <v>20</v>
      </c>
      <c r="C19" s="151">
        <v>3605294</v>
      </c>
      <c r="D19" s="116" t="s">
        <v>492</v>
      </c>
      <c r="E19" s="116" t="s">
        <v>86</v>
      </c>
      <c r="F19" s="21">
        <v>2007</v>
      </c>
      <c r="G19" s="117" t="s">
        <v>52</v>
      </c>
      <c r="H19" s="22" t="s">
        <v>46</v>
      </c>
      <c r="I19" s="20"/>
      <c r="J19" s="153">
        <v>5</v>
      </c>
      <c r="K19" s="119" t="s">
        <v>683</v>
      </c>
      <c r="L19" s="116">
        <v>12</v>
      </c>
      <c r="M19" s="24"/>
    </row>
    <row r="20" spans="1:13" ht="29.15" customHeight="1" x14ac:dyDescent="0.35">
      <c r="A20" s="125"/>
      <c r="B20" s="114">
        <v>23</v>
      </c>
      <c r="C20" s="151">
        <v>3603630</v>
      </c>
      <c r="D20" s="116" t="s">
        <v>502</v>
      </c>
      <c r="E20" s="116" t="s">
        <v>201</v>
      </c>
      <c r="F20" s="21">
        <v>2006</v>
      </c>
      <c r="G20" s="117" t="s">
        <v>125</v>
      </c>
      <c r="H20" s="22" t="s">
        <v>46</v>
      </c>
      <c r="I20" s="20"/>
      <c r="J20" s="153">
        <v>6</v>
      </c>
      <c r="K20" s="119" t="s">
        <v>684</v>
      </c>
      <c r="L20" s="116">
        <v>13</v>
      </c>
      <c r="M20" s="24"/>
    </row>
    <row r="21" spans="1:13" ht="29.15" customHeight="1" x14ac:dyDescent="0.35">
      <c r="A21" s="125"/>
      <c r="B21" s="114">
        <v>22</v>
      </c>
      <c r="C21" s="155">
        <v>3603629</v>
      </c>
      <c r="D21" s="116" t="s">
        <v>502</v>
      </c>
      <c r="E21" s="116" t="s">
        <v>149</v>
      </c>
      <c r="F21" s="21">
        <v>2006</v>
      </c>
      <c r="G21" s="117" t="s">
        <v>125</v>
      </c>
      <c r="H21" s="22" t="s">
        <v>46</v>
      </c>
      <c r="I21" s="20"/>
      <c r="J21" s="153">
        <v>7</v>
      </c>
      <c r="K21" s="156" t="s">
        <v>684</v>
      </c>
      <c r="L21" s="116">
        <v>14</v>
      </c>
      <c r="M21" s="24"/>
    </row>
    <row r="22" spans="1:13" ht="29.15" customHeight="1" x14ac:dyDescent="0.35">
      <c r="A22" s="125"/>
      <c r="B22" s="114">
        <v>19</v>
      </c>
      <c r="C22" s="151">
        <v>3602341</v>
      </c>
      <c r="D22" s="116" t="s">
        <v>488</v>
      </c>
      <c r="E22" s="116" t="s">
        <v>71</v>
      </c>
      <c r="F22" s="21">
        <v>2006</v>
      </c>
      <c r="G22" s="117" t="s">
        <v>55</v>
      </c>
      <c r="H22" s="22" t="s">
        <v>46</v>
      </c>
      <c r="I22" s="20"/>
      <c r="J22" s="153">
        <v>8</v>
      </c>
      <c r="K22" s="119" t="s">
        <v>685</v>
      </c>
      <c r="L22" s="116">
        <v>15</v>
      </c>
      <c r="M22" s="24"/>
    </row>
    <row r="23" spans="1:13" ht="29.15" customHeight="1" x14ac:dyDescent="0.35">
      <c r="A23" s="157"/>
      <c r="B23" s="114">
        <v>25</v>
      </c>
      <c r="C23" s="151">
        <v>3604766</v>
      </c>
      <c r="D23" s="134" t="s">
        <v>510</v>
      </c>
      <c r="E23" s="134" t="s">
        <v>108</v>
      </c>
      <c r="F23" s="135">
        <v>2006</v>
      </c>
      <c r="G23" s="136" t="s">
        <v>85</v>
      </c>
      <c r="H23" s="137" t="s">
        <v>46</v>
      </c>
      <c r="I23" s="138"/>
      <c r="J23" s="153">
        <v>9</v>
      </c>
      <c r="K23" s="119" t="s">
        <v>686</v>
      </c>
      <c r="L23" s="116">
        <v>16</v>
      </c>
      <c r="M23" s="24"/>
    </row>
    <row r="24" spans="1:13" ht="29.15" customHeight="1" x14ac:dyDescent="0.35">
      <c r="A24" s="158"/>
      <c r="B24" s="114">
        <v>10</v>
      </c>
      <c r="C24" s="152">
        <v>3603286</v>
      </c>
      <c r="D24" s="116" t="s">
        <v>347</v>
      </c>
      <c r="E24" s="116" t="s">
        <v>348</v>
      </c>
      <c r="F24" s="21">
        <v>2006</v>
      </c>
      <c r="G24" s="117" t="s">
        <v>42</v>
      </c>
      <c r="H24" s="22" t="s">
        <v>46</v>
      </c>
      <c r="I24" s="20"/>
      <c r="J24" s="153">
        <v>8</v>
      </c>
      <c r="K24" s="119" t="s">
        <v>687</v>
      </c>
      <c r="L24" s="116">
        <v>17</v>
      </c>
      <c r="M24" s="24"/>
    </row>
    <row r="25" spans="1:13" ht="29.15" customHeight="1" x14ac:dyDescent="0.35">
      <c r="A25" s="158"/>
      <c r="B25" s="114">
        <v>2</v>
      </c>
      <c r="C25" s="152">
        <v>3604588</v>
      </c>
      <c r="D25" s="116" t="s">
        <v>185</v>
      </c>
      <c r="E25" s="116" t="s">
        <v>152</v>
      </c>
      <c r="F25" s="21">
        <v>2007</v>
      </c>
      <c r="G25" s="117" t="s">
        <v>112</v>
      </c>
      <c r="H25" s="22" t="s">
        <v>46</v>
      </c>
      <c r="I25" s="20"/>
      <c r="J25" s="153">
        <v>9</v>
      </c>
      <c r="K25" s="119" t="s">
        <v>688</v>
      </c>
      <c r="L25" s="116">
        <v>18</v>
      </c>
      <c r="M25" s="24"/>
    </row>
    <row r="26" spans="1:13" ht="29.15" customHeight="1" x14ac:dyDescent="0.35">
      <c r="A26" s="159"/>
      <c r="B26" s="114">
        <v>27</v>
      </c>
      <c r="C26" s="151">
        <v>3603365</v>
      </c>
      <c r="D26" s="116" t="s">
        <v>516</v>
      </c>
      <c r="E26" s="116" t="s">
        <v>210</v>
      </c>
      <c r="F26" s="21">
        <v>2007</v>
      </c>
      <c r="G26" s="117" t="s">
        <v>42</v>
      </c>
      <c r="H26" s="22" t="s">
        <v>46</v>
      </c>
      <c r="I26" s="20"/>
      <c r="J26" s="123">
        <v>10</v>
      </c>
      <c r="K26" s="119" t="s">
        <v>689</v>
      </c>
      <c r="L26" s="116">
        <v>19</v>
      </c>
      <c r="M26" s="24"/>
    </row>
    <row r="27" spans="1:13" ht="29.15" customHeight="1" x14ac:dyDescent="0.35">
      <c r="A27" s="159"/>
      <c r="B27" s="114">
        <v>33</v>
      </c>
      <c r="C27" s="151">
        <v>3603383</v>
      </c>
      <c r="D27" s="116" t="s">
        <v>596</v>
      </c>
      <c r="E27" s="116" t="s">
        <v>66</v>
      </c>
      <c r="F27" s="21">
        <v>2006</v>
      </c>
      <c r="G27" s="117" t="s">
        <v>42</v>
      </c>
      <c r="H27" s="22" t="s">
        <v>46</v>
      </c>
      <c r="I27" s="20"/>
      <c r="J27" s="123">
        <v>11</v>
      </c>
      <c r="K27" s="119" t="s">
        <v>690</v>
      </c>
      <c r="L27" s="116">
        <v>20</v>
      </c>
      <c r="M27" s="24"/>
    </row>
    <row r="28" spans="1:13" ht="29.15" customHeight="1" x14ac:dyDescent="0.35">
      <c r="A28" s="158"/>
      <c r="B28" s="114">
        <v>12</v>
      </c>
      <c r="C28" s="152">
        <v>3605475</v>
      </c>
      <c r="D28" s="116" t="s">
        <v>397</v>
      </c>
      <c r="E28" s="116" t="s">
        <v>398</v>
      </c>
      <c r="F28" s="21">
        <v>2006</v>
      </c>
      <c r="G28" s="117" t="s">
        <v>85</v>
      </c>
      <c r="H28" s="22" t="s">
        <v>46</v>
      </c>
      <c r="I28" s="20"/>
      <c r="J28" s="153">
        <v>10</v>
      </c>
      <c r="K28" s="119" t="s">
        <v>691</v>
      </c>
      <c r="L28" s="116">
        <v>21</v>
      </c>
      <c r="M28" s="24"/>
    </row>
    <row r="29" spans="1:13" ht="29.15" customHeight="1" x14ac:dyDescent="0.35">
      <c r="A29" s="159"/>
      <c r="B29" s="114">
        <v>34</v>
      </c>
      <c r="C29" s="123">
        <v>3606561</v>
      </c>
      <c r="D29" s="116" t="s">
        <v>298</v>
      </c>
      <c r="E29" s="116" t="s">
        <v>155</v>
      </c>
      <c r="F29" s="21">
        <v>2007</v>
      </c>
      <c r="G29" s="117" t="s">
        <v>57</v>
      </c>
      <c r="H29" s="22" t="s">
        <v>46</v>
      </c>
      <c r="I29" s="20"/>
      <c r="J29" s="123">
        <v>12</v>
      </c>
      <c r="K29" s="119" t="s">
        <v>692</v>
      </c>
      <c r="L29" s="116">
        <v>22</v>
      </c>
      <c r="M29" s="24"/>
    </row>
    <row r="30" spans="1:13" ht="29.15" customHeight="1" x14ac:dyDescent="0.35">
      <c r="A30" s="158"/>
      <c r="B30" s="114">
        <v>6</v>
      </c>
      <c r="C30" s="152">
        <v>3604549</v>
      </c>
      <c r="D30" s="116" t="s">
        <v>312</v>
      </c>
      <c r="E30" s="116" t="s">
        <v>161</v>
      </c>
      <c r="F30" s="21">
        <v>2006</v>
      </c>
      <c r="G30" s="117" t="s">
        <v>45</v>
      </c>
      <c r="H30" s="22" t="s">
        <v>46</v>
      </c>
      <c r="I30" s="20"/>
      <c r="J30" s="153">
        <v>11</v>
      </c>
      <c r="K30" s="119" t="s">
        <v>693</v>
      </c>
      <c r="L30" s="116">
        <v>23</v>
      </c>
      <c r="M30" s="24"/>
    </row>
    <row r="31" spans="1:13" ht="29.15" customHeight="1" x14ac:dyDescent="0.35">
      <c r="A31" s="159">
        <v>1</v>
      </c>
      <c r="B31" s="114">
        <v>1</v>
      </c>
      <c r="C31" s="152">
        <v>3603260</v>
      </c>
      <c r="D31" s="116" t="s">
        <v>101</v>
      </c>
      <c r="E31" s="116" t="s">
        <v>81</v>
      </c>
      <c r="F31" s="21">
        <v>2007</v>
      </c>
      <c r="G31" s="117" t="s">
        <v>42</v>
      </c>
      <c r="H31" s="22" t="s">
        <v>46</v>
      </c>
      <c r="I31" s="20"/>
      <c r="J31" s="153">
        <v>12</v>
      </c>
      <c r="K31" s="119" t="s">
        <v>694</v>
      </c>
      <c r="L31" s="116">
        <v>24</v>
      </c>
      <c r="M31" s="24"/>
    </row>
    <row r="32" spans="1:13" ht="29.15" customHeight="1" x14ac:dyDescent="0.35">
      <c r="A32" s="158"/>
      <c r="B32" s="114">
        <v>11</v>
      </c>
      <c r="C32" s="152">
        <v>3603281</v>
      </c>
      <c r="D32" s="116" t="s">
        <v>366</v>
      </c>
      <c r="E32" s="116" t="s">
        <v>43</v>
      </c>
      <c r="F32" s="21">
        <v>2007</v>
      </c>
      <c r="G32" s="117" t="s">
        <v>42</v>
      </c>
      <c r="H32" s="22" t="s">
        <v>46</v>
      </c>
      <c r="I32" s="20"/>
      <c r="J32" s="153">
        <v>13</v>
      </c>
      <c r="K32" s="119" t="s">
        <v>695</v>
      </c>
      <c r="L32" s="116">
        <v>25</v>
      </c>
      <c r="M32" s="24"/>
    </row>
    <row r="33" spans="1:13" ht="29.15" customHeight="1" x14ac:dyDescent="0.35">
      <c r="A33" s="158"/>
      <c r="B33" s="114"/>
      <c r="C33" s="152"/>
      <c r="D33" s="116"/>
      <c r="E33" s="116"/>
      <c r="F33" s="21"/>
      <c r="G33" s="117"/>
      <c r="H33" s="22"/>
      <c r="I33" s="20"/>
      <c r="J33" s="153"/>
      <c r="K33" s="119"/>
      <c r="L33" s="116"/>
      <c r="M33" s="24"/>
    </row>
    <row r="34" spans="1:13" ht="29.15" customHeight="1" x14ac:dyDescent="0.35">
      <c r="A34" s="158"/>
      <c r="B34" s="114"/>
      <c r="C34" s="151"/>
      <c r="D34" s="116"/>
      <c r="E34" s="116"/>
      <c r="F34" s="21"/>
      <c r="G34" s="117"/>
      <c r="H34" s="22"/>
      <c r="I34" s="20"/>
      <c r="J34" s="153"/>
      <c r="K34" s="119"/>
      <c r="L34" s="116"/>
      <c r="M34" s="24"/>
    </row>
    <row r="35" spans="1:13" ht="29.15" customHeight="1" x14ac:dyDescent="0.35">
      <c r="A35" s="158"/>
      <c r="B35" s="114"/>
      <c r="C35" s="151"/>
      <c r="D35" s="116"/>
      <c r="E35" s="116"/>
      <c r="F35" s="21"/>
      <c r="G35" s="117"/>
      <c r="H35" s="22"/>
      <c r="I35" s="20"/>
      <c r="J35" s="153"/>
      <c r="K35" s="119"/>
      <c r="L35" s="116"/>
      <c r="M35" s="24"/>
    </row>
    <row r="36" spans="1:13" ht="29.15" customHeight="1" x14ac:dyDescent="0.35">
      <c r="A36" s="159"/>
      <c r="B36" s="114"/>
      <c r="C36" s="160"/>
      <c r="D36" s="116"/>
      <c r="E36" s="116"/>
      <c r="F36" s="21"/>
      <c r="G36" s="117"/>
      <c r="H36" s="22"/>
      <c r="I36" s="20"/>
      <c r="J36" s="153"/>
      <c r="K36" s="119"/>
      <c r="L36" s="116"/>
      <c r="M36" s="24"/>
    </row>
    <row r="37" spans="1:13" ht="29.15" customHeight="1" x14ac:dyDescent="0.35">
      <c r="A37" s="159"/>
      <c r="B37" s="114"/>
      <c r="C37" s="151"/>
      <c r="D37" s="116"/>
      <c r="E37" s="116"/>
      <c r="F37" s="21"/>
      <c r="G37" s="117"/>
      <c r="H37" s="22"/>
      <c r="I37" s="20"/>
      <c r="J37" s="153"/>
      <c r="K37" s="119"/>
      <c r="L37" s="116"/>
      <c r="M37" s="24"/>
    </row>
    <row r="38" spans="1:13" ht="29.15" customHeight="1" x14ac:dyDescent="0.35">
      <c r="A38" s="159"/>
      <c r="B38" s="114"/>
      <c r="C38" s="151"/>
      <c r="D38" s="116"/>
      <c r="E38" s="116"/>
      <c r="F38" s="21"/>
      <c r="G38" s="117"/>
      <c r="H38" s="22"/>
      <c r="I38" s="20"/>
      <c r="J38" s="123"/>
      <c r="K38" s="119"/>
      <c r="L38" s="116"/>
      <c r="M38" s="24"/>
    </row>
    <row r="39" spans="1:13" ht="29.15" customHeight="1" x14ac:dyDescent="0.35">
      <c r="A39" s="159"/>
      <c r="B39" s="114"/>
      <c r="C39" s="151"/>
      <c r="D39" s="116"/>
      <c r="E39" s="116"/>
      <c r="F39" s="21"/>
      <c r="G39" s="117"/>
      <c r="H39" s="22"/>
      <c r="I39" s="20"/>
      <c r="J39" s="123"/>
      <c r="K39" s="119"/>
      <c r="L39" s="116"/>
      <c r="M39" s="24"/>
    </row>
    <row r="40" spans="1:13" ht="29.15" customHeight="1" x14ac:dyDescent="0.35">
      <c r="A40" s="159"/>
      <c r="B40" s="114"/>
      <c r="C40" s="151"/>
      <c r="D40" s="116"/>
      <c r="E40" s="116"/>
      <c r="F40" s="21"/>
      <c r="G40" s="117"/>
      <c r="H40" s="22"/>
      <c r="I40" s="20"/>
      <c r="J40" s="123"/>
      <c r="K40" s="119"/>
      <c r="L40" s="116"/>
      <c r="M40" s="24"/>
    </row>
    <row r="41" spans="1:13" ht="29.15" customHeight="1" x14ac:dyDescent="0.35">
      <c r="A41" s="132"/>
      <c r="B41" s="114"/>
      <c r="C41" s="123"/>
      <c r="D41" s="116"/>
      <c r="E41" s="116"/>
      <c r="F41" s="21"/>
      <c r="G41" s="117"/>
      <c r="H41" s="22"/>
      <c r="I41" s="20"/>
      <c r="J41" s="123"/>
      <c r="K41" s="119"/>
      <c r="L41" s="116"/>
      <c r="M41" s="24"/>
    </row>
    <row r="42" spans="1:13" ht="29.15" customHeight="1" x14ac:dyDescent="0.35">
      <c r="A42" s="132"/>
      <c r="B42" s="114"/>
      <c r="C42" s="123"/>
      <c r="D42" s="116"/>
      <c r="E42" s="116"/>
      <c r="F42" s="21"/>
      <c r="G42" s="117"/>
      <c r="H42" s="22"/>
      <c r="I42" s="20"/>
      <c r="J42" s="123"/>
      <c r="K42" s="119"/>
      <c r="L42" s="116"/>
      <c r="M42" s="24"/>
    </row>
    <row r="43" spans="1:13" ht="29.15" customHeight="1" x14ac:dyDescent="0.35">
      <c r="A43" s="132"/>
      <c r="B43" s="114"/>
      <c r="C43" s="123"/>
      <c r="D43" s="116"/>
      <c r="E43" s="116"/>
      <c r="F43" s="21"/>
      <c r="G43" s="117"/>
      <c r="H43" s="22"/>
      <c r="I43" s="20"/>
      <c r="J43" s="123"/>
      <c r="K43" s="119"/>
      <c r="L43" s="116"/>
      <c r="M43" s="24"/>
    </row>
    <row r="44" spans="1:13" ht="29.15" customHeight="1" x14ac:dyDescent="0.35">
      <c r="A44" s="132"/>
      <c r="B44" s="114"/>
      <c r="C44" s="123"/>
      <c r="D44" s="116"/>
      <c r="E44" s="116"/>
      <c r="F44" s="21"/>
      <c r="G44" s="117"/>
      <c r="H44" s="22"/>
      <c r="I44" s="20"/>
      <c r="J44" s="123"/>
      <c r="K44" s="119"/>
      <c r="L44" s="116"/>
      <c r="M44" s="24"/>
    </row>
    <row r="45" spans="1:13" ht="29.15" customHeight="1" x14ac:dyDescent="0.35">
      <c r="A45" s="132"/>
      <c r="B45" s="114"/>
      <c r="C45" s="123"/>
      <c r="D45" s="116"/>
      <c r="E45" s="116"/>
      <c r="F45" s="21"/>
      <c r="G45" s="117"/>
      <c r="H45" s="22"/>
      <c r="I45" s="20"/>
      <c r="J45" s="123"/>
      <c r="K45" s="119"/>
      <c r="L45" s="116"/>
      <c r="M45" s="24"/>
    </row>
    <row r="46" spans="1:13" ht="29.15" customHeight="1" x14ac:dyDescent="0.35">
      <c r="A46" s="132"/>
      <c r="B46" s="114"/>
      <c r="C46" s="123"/>
      <c r="D46" s="116"/>
      <c r="E46" s="116"/>
      <c r="F46" s="21"/>
      <c r="G46" s="117"/>
      <c r="H46" s="22"/>
      <c r="I46" s="20"/>
      <c r="J46" s="123"/>
      <c r="K46" s="119"/>
      <c r="L46" s="116"/>
      <c r="M46" s="24"/>
    </row>
    <row r="47" spans="1:13" ht="29.15" customHeight="1" x14ac:dyDescent="0.35">
      <c r="A47" s="132"/>
      <c r="B47" s="114"/>
      <c r="C47" s="123"/>
      <c r="D47" s="116"/>
      <c r="E47" s="116"/>
      <c r="F47" s="21"/>
      <c r="G47" s="117"/>
      <c r="H47" s="22"/>
      <c r="I47" s="20"/>
      <c r="J47" s="123"/>
      <c r="K47" s="119"/>
      <c r="L47" s="116"/>
      <c r="M47" s="24"/>
    </row>
    <row r="48" spans="1:13" ht="29.15" customHeight="1" x14ac:dyDescent="0.35">
      <c r="A48" s="132"/>
      <c r="B48" s="114"/>
      <c r="C48" s="123"/>
      <c r="D48" s="124"/>
      <c r="E48" s="124"/>
      <c r="F48" s="38"/>
      <c r="G48" s="38"/>
      <c r="H48" s="38"/>
      <c r="I48" s="24"/>
      <c r="J48" s="123"/>
      <c r="K48" s="24"/>
      <c r="L48" s="124"/>
      <c r="M48" s="24"/>
    </row>
    <row r="49" spans="1:13" ht="29.15" customHeight="1" x14ac:dyDescent="0.35">
      <c r="A49" s="132"/>
      <c r="B49" s="114"/>
      <c r="C49" s="123"/>
      <c r="D49" s="124"/>
      <c r="E49" s="124"/>
      <c r="F49" s="38"/>
      <c r="G49" s="38"/>
      <c r="H49" s="38"/>
      <c r="I49" s="24"/>
      <c r="J49" s="123"/>
      <c r="K49" s="24"/>
      <c r="L49" s="124"/>
      <c r="M49" s="24"/>
    </row>
    <row r="50" spans="1:13" ht="29.15" customHeight="1" x14ac:dyDescent="0.35">
      <c r="A50" s="132"/>
      <c r="B50" s="114"/>
      <c r="C50" s="123"/>
      <c r="D50" s="124"/>
      <c r="E50" s="124"/>
      <c r="F50" s="38"/>
      <c r="G50" s="38"/>
      <c r="H50" s="38"/>
      <c r="I50" s="24"/>
      <c r="J50" s="123"/>
      <c r="K50" s="24"/>
      <c r="L50" s="124"/>
      <c r="M50" s="24"/>
    </row>
    <row r="51" spans="1:13" ht="29.15" customHeight="1" x14ac:dyDescent="0.35">
      <c r="A51" s="132"/>
      <c r="B51" s="114"/>
      <c r="C51" s="123"/>
      <c r="D51" s="124"/>
      <c r="E51" s="124"/>
      <c r="F51" s="38"/>
      <c r="G51" s="38"/>
      <c r="H51" s="38"/>
      <c r="I51" s="24"/>
      <c r="J51" s="123"/>
      <c r="K51" s="24"/>
      <c r="L51" s="124"/>
      <c r="M51" s="24"/>
    </row>
    <row r="52" spans="1:13" ht="29.15" customHeight="1" x14ac:dyDescent="0.35">
      <c r="A52" s="132"/>
      <c r="B52" s="114"/>
      <c r="C52" s="123"/>
      <c r="D52" s="124"/>
      <c r="E52" s="124"/>
      <c r="F52" s="38"/>
      <c r="G52" s="38"/>
      <c r="H52" s="38"/>
      <c r="I52" s="24"/>
      <c r="J52" s="123"/>
      <c r="K52" s="24"/>
      <c r="L52" s="124"/>
      <c r="M52" s="24"/>
    </row>
    <row r="53" spans="1:13" ht="29.15" customHeight="1" x14ac:dyDescent="0.35">
      <c r="A53" s="132"/>
      <c r="B53" s="114"/>
      <c r="C53" s="123"/>
      <c r="D53" s="124"/>
      <c r="E53" s="124"/>
      <c r="F53" s="38"/>
      <c r="G53" s="38"/>
      <c r="H53" s="38"/>
      <c r="I53" s="24"/>
      <c r="J53" s="123"/>
      <c r="K53" s="24"/>
      <c r="L53" s="124"/>
      <c r="M53" s="24"/>
    </row>
    <row r="54" spans="1:13" ht="29.15" customHeight="1" x14ac:dyDescent="0.35">
      <c r="A54" s="140"/>
      <c r="B54" s="114"/>
      <c r="C54" s="123"/>
      <c r="D54" s="124"/>
      <c r="E54" s="124"/>
      <c r="F54" s="38"/>
      <c r="G54" s="38"/>
      <c r="H54" s="38"/>
      <c r="I54" s="24"/>
      <c r="J54" s="123"/>
      <c r="K54" s="24"/>
      <c r="L54" s="124"/>
      <c r="M54" s="24"/>
    </row>
    <row r="55" spans="1:13" ht="29.15" customHeight="1" x14ac:dyDescent="0.35">
      <c r="A55" s="352"/>
      <c r="B55" s="114"/>
      <c r="C55" s="77"/>
      <c r="D55" s="124"/>
      <c r="E55" s="124"/>
      <c r="F55" s="38"/>
      <c r="G55" s="38"/>
      <c r="H55" s="38"/>
      <c r="I55" s="24"/>
      <c r="J55" s="123"/>
      <c r="K55" s="24"/>
      <c r="L55" s="124"/>
      <c r="M55" s="24"/>
    </row>
    <row r="56" spans="1:13" ht="29.15" customHeight="1" x14ac:dyDescent="0.35">
      <c r="A56" s="353"/>
      <c r="B56" s="114"/>
      <c r="C56" s="123"/>
      <c r="D56" s="124"/>
      <c r="E56" s="124"/>
      <c r="F56" s="38"/>
      <c r="G56" s="38"/>
      <c r="H56" s="38"/>
      <c r="I56" s="24"/>
      <c r="J56" s="123"/>
      <c r="K56" s="24"/>
      <c r="L56" s="124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/>
      <c r="G57" s="38"/>
      <c r="H57" s="38"/>
      <c r="I57" s="24"/>
      <c r="J57" s="123"/>
      <c r="K57" s="24"/>
      <c r="L57" s="124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/>
      <c r="G58" s="38"/>
      <c r="H58" s="38"/>
      <c r="I58" s="24"/>
      <c r="J58" s="123"/>
      <c r="K58" s="24"/>
      <c r="L58" s="124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/>
      <c r="G59" s="38"/>
      <c r="H59" s="38"/>
      <c r="I59" s="24"/>
      <c r="J59" s="123"/>
      <c r="K59" s="24"/>
      <c r="L59" s="124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/>
      <c r="G60" s="38"/>
      <c r="H60" s="38"/>
      <c r="I60" s="24"/>
      <c r="J60" s="123"/>
      <c r="K60" s="24"/>
      <c r="L60" s="124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/>
      <c r="G61" s="38"/>
      <c r="H61" s="38"/>
      <c r="I61" s="24"/>
      <c r="J61" s="123"/>
      <c r="K61" s="24"/>
      <c r="L61" s="124"/>
      <c r="M61" s="24"/>
    </row>
    <row r="62" spans="1:13" ht="29.15" customHeight="1" x14ac:dyDescent="0.35">
      <c r="A62" s="353"/>
      <c r="B62" s="114"/>
      <c r="C62" s="123"/>
      <c r="D62" s="124"/>
      <c r="E62" s="124"/>
      <c r="F62" s="38"/>
      <c r="G62" s="38"/>
      <c r="H62" s="38"/>
      <c r="I62" s="24"/>
      <c r="J62" s="123"/>
      <c r="K62" s="24"/>
      <c r="L62" s="124"/>
      <c r="M62" s="24"/>
    </row>
    <row r="63" spans="1:13" ht="29.15" customHeight="1" x14ac:dyDescent="0.35">
      <c r="A63" s="353"/>
      <c r="B63" s="114"/>
      <c r="C63" s="123"/>
      <c r="D63" s="124"/>
      <c r="E63" s="124"/>
      <c r="F63" s="38"/>
      <c r="G63" s="38"/>
      <c r="H63" s="38"/>
      <c r="I63" s="24"/>
      <c r="J63" s="123"/>
      <c r="K63" s="24"/>
      <c r="L63" s="124"/>
      <c r="M63" s="24"/>
    </row>
    <row r="64" spans="1:13" ht="29.15" customHeight="1" x14ac:dyDescent="0.35">
      <c r="A64" s="353"/>
      <c r="B64" s="114"/>
      <c r="C64" s="123"/>
      <c r="D64" s="124"/>
      <c r="E64" s="124"/>
      <c r="F64" s="38"/>
      <c r="G64" s="38"/>
      <c r="H64" s="38"/>
      <c r="I64" s="24"/>
      <c r="J64" s="123"/>
      <c r="K64" s="24"/>
      <c r="L64" s="124"/>
      <c r="M64" s="24"/>
    </row>
    <row r="65" spans="1:13" ht="29.15" customHeight="1" x14ac:dyDescent="0.35">
      <c r="A65" s="353"/>
      <c r="B65" s="114"/>
      <c r="C65" s="123"/>
      <c r="D65" s="124"/>
      <c r="E65" s="124"/>
      <c r="F65" s="38"/>
      <c r="G65" s="38"/>
      <c r="H65" s="38"/>
      <c r="I65" s="24"/>
      <c r="J65" s="123"/>
      <c r="K65" s="24"/>
      <c r="L65" s="124"/>
      <c r="M65" s="24"/>
    </row>
    <row r="66" spans="1:13" ht="29.15" customHeight="1" x14ac:dyDescent="0.35">
      <c r="A66" s="353"/>
      <c r="B66" s="114"/>
      <c r="C66" s="123"/>
      <c r="D66" s="124"/>
      <c r="E66" s="124"/>
      <c r="F66" s="38"/>
      <c r="G66" s="38"/>
      <c r="H66" s="38"/>
      <c r="I66" s="24"/>
      <c r="J66" s="123"/>
      <c r="K66" s="24"/>
      <c r="L66" s="124"/>
      <c r="M66" s="24"/>
    </row>
    <row r="67" spans="1:13" ht="29.15" customHeight="1" x14ac:dyDescent="0.35">
      <c r="A67" s="353"/>
      <c r="B67" s="114"/>
      <c r="C67" s="123"/>
      <c r="D67" s="124"/>
      <c r="E67" s="124"/>
      <c r="F67" s="38"/>
      <c r="G67" s="38"/>
      <c r="H67" s="38"/>
      <c r="I67" s="24"/>
      <c r="J67" s="123"/>
      <c r="K67" s="24"/>
      <c r="L67" s="124"/>
      <c r="M67" s="24"/>
    </row>
    <row r="68" spans="1:13" ht="29.15" customHeight="1" x14ac:dyDescent="0.35">
      <c r="A68" s="353"/>
      <c r="B68" s="114"/>
      <c r="C68" s="123"/>
      <c r="D68" s="124"/>
      <c r="E68" s="124"/>
      <c r="F68" s="38"/>
      <c r="G68" s="38"/>
      <c r="H68" s="38"/>
      <c r="I68" s="24"/>
      <c r="J68" s="123"/>
      <c r="K68" s="24"/>
      <c r="L68" s="124"/>
      <c r="M68" s="24"/>
    </row>
    <row r="69" spans="1:13" ht="24.9" customHeight="1" x14ac:dyDescent="0.35">
      <c r="A69" s="353"/>
      <c r="B69" s="114"/>
      <c r="C69" s="123"/>
      <c r="D69" s="124"/>
      <c r="E69" s="124"/>
      <c r="F69" s="38"/>
      <c r="G69" s="38"/>
      <c r="H69" s="38"/>
      <c r="I69" s="24"/>
      <c r="J69" s="123"/>
      <c r="K69" s="24"/>
      <c r="L69" s="124"/>
      <c r="M69" s="24"/>
    </row>
    <row r="70" spans="1:13" ht="24.9" customHeight="1" x14ac:dyDescent="0.35">
      <c r="A70" s="353"/>
      <c r="B70" s="114"/>
      <c r="C70" s="123"/>
      <c r="D70" s="124"/>
      <c r="E70" s="124"/>
      <c r="F70" s="38"/>
      <c r="G70" s="38"/>
      <c r="H70" s="38"/>
      <c r="I70" s="24"/>
      <c r="J70" s="123"/>
      <c r="K70" s="24"/>
      <c r="L70" s="124"/>
      <c r="M70" s="24"/>
    </row>
    <row r="71" spans="1:13" ht="29.15" customHeight="1" x14ac:dyDescent="0.35">
      <c r="A71" s="352"/>
      <c r="B71" s="114"/>
      <c r="C71" s="123"/>
      <c r="D71" s="124"/>
      <c r="E71" s="124"/>
      <c r="F71" s="38"/>
      <c r="G71" s="38"/>
      <c r="H71" s="38"/>
      <c r="I71" s="24"/>
      <c r="J71" s="123"/>
      <c r="K71" s="24"/>
      <c r="L71" s="124"/>
    </row>
    <row r="72" spans="1:13" ht="29.15" customHeight="1" x14ac:dyDescent="0.35">
      <c r="A72" s="353"/>
      <c r="B72" s="114"/>
      <c r="C72" s="123"/>
      <c r="D72" s="124"/>
      <c r="E72" s="124"/>
      <c r="F72" s="38"/>
      <c r="G72" s="38"/>
      <c r="H72" s="38"/>
      <c r="I72" s="24"/>
      <c r="J72" s="123"/>
      <c r="K72" s="24"/>
      <c r="L72" s="124"/>
    </row>
    <row r="73" spans="1:13" ht="29.15" customHeight="1" x14ac:dyDescent="0.35">
      <c r="A73" s="353"/>
      <c r="B73" s="114"/>
      <c r="C73" s="123"/>
      <c r="D73" s="124"/>
      <c r="E73" s="124"/>
      <c r="F73" s="38"/>
      <c r="G73" s="38"/>
      <c r="H73" s="38"/>
      <c r="I73" s="24"/>
      <c r="J73" s="123"/>
      <c r="K73" s="24"/>
      <c r="L73" s="124"/>
    </row>
    <row r="74" spans="1:13" ht="29.15" customHeight="1" x14ac:dyDescent="0.35">
      <c r="A74" s="353"/>
      <c r="B74" s="114"/>
      <c r="C74" s="123"/>
      <c r="D74" s="124"/>
      <c r="E74" s="124"/>
      <c r="F74" s="38"/>
      <c r="G74" s="38"/>
      <c r="H74" s="38"/>
      <c r="I74" s="24"/>
      <c r="J74" s="123"/>
      <c r="K74" s="24"/>
      <c r="L74" s="124"/>
    </row>
    <row r="75" spans="1:13" ht="29.15" customHeight="1" x14ac:dyDescent="0.35">
      <c r="A75" s="353"/>
      <c r="B75" s="114"/>
      <c r="C75" s="123"/>
      <c r="D75" s="124"/>
      <c r="E75" s="124"/>
      <c r="F75" s="38"/>
      <c r="G75" s="38"/>
      <c r="H75" s="38"/>
      <c r="I75" s="24"/>
      <c r="J75" s="123"/>
      <c r="K75" s="24"/>
      <c r="L75" s="124"/>
    </row>
    <row r="76" spans="1:13" ht="29.15" customHeight="1" x14ac:dyDescent="0.35">
      <c r="A76" s="353"/>
      <c r="B76" s="114"/>
      <c r="C76" s="123"/>
      <c r="D76" s="124"/>
      <c r="E76" s="124"/>
      <c r="F76" s="38"/>
      <c r="G76" s="38"/>
      <c r="H76" s="38"/>
      <c r="I76" s="24"/>
      <c r="J76" s="123"/>
      <c r="K76" s="24"/>
      <c r="L76" s="124"/>
    </row>
    <row r="77" spans="1:13" ht="29.15" customHeight="1" x14ac:dyDescent="0.35">
      <c r="A77" s="353"/>
      <c r="B77" s="114"/>
      <c r="C77" s="123"/>
      <c r="D77" s="124"/>
      <c r="E77" s="124"/>
      <c r="F77" s="38"/>
      <c r="G77" s="38"/>
      <c r="H77" s="38"/>
      <c r="I77" s="24"/>
      <c r="J77" s="123"/>
      <c r="K77" s="24"/>
      <c r="L77" s="124"/>
    </row>
    <row r="78" spans="1:13" ht="29.15" customHeight="1" x14ac:dyDescent="0.35">
      <c r="A78" s="353"/>
      <c r="B78" s="114"/>
      <c r="C78" s="123"/>
      <c r="D78" s="124"/>
      <c r="E78" s="124"/>
      <c r="F78" s="38"/>
      <c r="G78" s="38"/>
      <c r="H78" s="38"/>
      <c r="I78" s="24"/>
      <c r="J78" s="123"/>
      <c r="K78" s="24"/>
      <c r="L78" s="124"/>
    </row>
    <row r="79" spans="1:13" ht="29.15" customHeight="1" x14ac:dyDescent="0.35">
      <c r="A79" s="353"/>
      <c r="B79" s="114"/>
      <c r="C79" s="123"/>
      <c r="D79" s="124"/>
      <c r="E79" s="124"/>
      <c r="F79" s="38"/>
      <c r="G79" s="38"/>
      <c r="H79" s="38"/>
      <c r="I79" s="24"/>
      <c r="J79" s="123"/>
      <c r="K79" s="24"/>
      <c r="L79" s="124"/>
    </row>
    <row r="80" spans="1:13" ht="29.15" customHeight="1" x14ac:dyDescent="0.35">
      <c r="A80" s="353"/>
      <c r="B80" s="114"/>
      <c r="C80" s="123"/>
      <c r="D80" s="124"/>
      <c r="E80" s="124"/>
      <c r="F80" s="38"/>
      <c r="G80" s="38"/>
      <c r="H80" s="38"/>
      <c r="I80" s="24"/>
      <c r="J80" s="123"/>
      <c r="K80" s="24"/>
      <c r="L80" s="124"/>
    </row>
    <row r="81" spans="1:12" ht="29.15" customHeight="1" x14ac:dyDescent="0.35">
      <c r="A81" s="353"/>
      <c r="B81" s="114"/>
      <c r="C81" s="123"/>
      <c r="D81" s="124"/>
      <c r="E81" s="124"/>
      <c r="F81" s="38"/>
      <c r="G81" s="38"/>
      <c r="H81" s="38"/>
      <c r="I81" s="24"/>
      <c r="J81" s="123"/>
      <c r="K81" s="24"/>
      <c r="L81" s="124"/>
    </row>
    <row r="82" spans="1:12" ht="29.15" customHeight="1" x14ac:dyDescent="0.35">
      <c r="A82" s="353"/>
      <c r="B82" s="114"/>
      <c r="C82" s="123"/>
      <c r="D82" s="124"/>
      <c r="E82" s="124"/>
      <c r="F82" s="38"/>
      <c r="G82" s="38"/>
      <c r="H82" s="38"/>
      <c r="I82" s="24"/>
      <c r="J82" s="123"/>
      <c r="K82" s="24"/>
      <c r="L82" s="124"/>
    </row>
    <row r="83" spans="1:12" ht="29.15" customHeight="1" x14ac:dyDescent="0.35">
      <c r="A83" s="353"/>
      <c r="B83" s="114"/>
      <c r="C83" s="123"/>
      <c r="D83" s="124"/>
      <c r="E83" s="124"/>
      <c r="F83" s="38"/>
      <c r="G83" s="38"/>
      <c r="H83" s="38"/>
      <c r="I83" s="24"/>
      <c r="J83" s="123"/>
      <c r="K83" s="24"/>
      <c r="L83" s="124"/>
    </row>
    <row r="84" spans="1:12" ht="29.15" customHeight="1" x14ac:dyDescent="0.35">
      <c r="A84" s="353"/>
      <c r="B84" s="114"/>
      <c r="C84" s="123"/>
      <c r="D84" s="124"/>
      <c r="E84" s="124"/>
      <c r="F84" s="38"/>
      <c r="G84" s="38"/>
      <c r="H84" s="38"/>
      <c r="I84" s="24"/>
      <c r="J84" s="123"/>
      <c r="K84" s="24"/>
      <c r="L84" s="124"/>
    </row>
    <row r="85" spans="1:12" ht="29.15" customHeight="1" x14ac:dyDescent="0.35">
      <c r="A85" s="353"/>
      <c r="B85" s="114"/>
      <c r="C85" s="123"/>
      <c r="D85" s="124"/>
      <c r="E85" s="124"/>
      <c r="F85" s="38"/>
      <c r="G85" s="38"/>
      <c r="H85" s="38"/>
      <c r="I85" s="24"/>
      <c r="J85" s="123"/>
      <c r="K85" s="24"/>
      <c r="L85" s="124"/>
    </row>
    <row r="86" spans="1:12" ht="29.15" customHeight="1" x14ac:dyDescent="0.35">
      <c r="A86" s="353"/>
      <c r="B86" s="114"/>
      <c r="C86" s="123"/>
      <c r="D86" s="124"/>
      <c r="E86" s="124"/>
      <c r="F86" s="38"/>
      <c r="G86" s="38"/>
      <c r="H86" s="38"/>
      <c r="I86" s="24"/>
      <c r="J86" s="123"/>
      <c r="K86" s="24"/>
      <c r="L86" s="124"/>
    </row>
    <row r="87" spans="1:12" ht="29.15" customHeight="1" x14ac:dyDescent="0.35">
      <c r="B87" s="114"/>
      <c r="C87" s="123"/>
      <c r="D87" s="124"/>
      <c r="E87" s="124"/>
      <c r="F87" s="38"/>
      <c r="G87" s="38"/>
      <c r="H87" s="38"/>
      <c r="I87" s="24"/>
      <c r="J87" s="123"/>
      <c r="K87" s="24"/>
      <c r="L87" s="124"/>
    </row>
    <row r="88" spans="1:12" ht="29.15" customHeight="1" x14ac:dyDescent="0.35">
      <c r="B88" s="114"/>
      <c r="C88" s="123"/>
      <c r="D88" s="124"/>
      <c r="E88" s="124"/>
      <c r="F88" s="38"/>
      <c r="G88" s="38"/>
      <c r="H88" s="38"/>
      <c r="I88" s="24"/>
      <c r="J88" s="123"/>
      <c r="K88" s="24"/>
      <c r="L88" s="124"/>
    </row>
  </sheetData>
  <mergeCells count="33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K6:K7"/>
    <mergeCell ref="L6:L7"/>
    <mergeCell ref="M6:M7"/>
    <mergeCell ref="A6:A7"/>
    <mergeCell ref="B6:B7"/>
    <mergeCell ref="C6:C7"/>
    <mergeCell ref="D6:E7"/>
    <mergeCell ref="F6:F7"/>
    <mergeCell ref="G6:G7"/>
    <mergeCell ref="A55:A70"/>
    <mergeCell ref="A71:A86"/>
    <mergeCell ref="H6:H7"/>
    <mergeCell ref="I6:I7"/>
    <mergeCell ref="J6:J7"/>
  </mergeCells>
  <conditionalFormatting sqref="J20">
    <cfRule type="duplicateValues" dxfId="7" priority="1" stopIfTrue="1"/>
  </conditionalFormatting>
  <conditionalFormatting sqref="J8:J19 J21:J88">
    <cfRule type="duplicateValues" dxfId="6" priority="2" stopIfTrue="1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zoomScale="70" zoomScaleNormal="70" workbookViewId="0">
      <selection activeCell="B8" sqref="B8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4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4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4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4" ht="15" customHeight="1" x14ac:dyDescent="0.35">
      <c r="A4" s="250" t="s">
        <v>859</v>
      </c>
      <c r="B4" s="244"/>
      <c r="C4" s="244"/>
      <c r="D4" s="251" t="s">
        <v>11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4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4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4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4" ht="30" customHeight="1" x14ac:dyDescent="0.35">
      <c r="A8" s="4"/>
      <c r="B8" s="205">
        <v>3607327</v>
      </c>
      <c r="C8" s="12" t="s">
        <v>105</v>
      </c>
      <c r="D8" s="13" t="s">
        <v>106</v>
      </c>
      <c r="E8" s="17">
        <v>1987</v>
      </c>
      <c r="F8" s="8" t="s">
        <v>42</v>
      </c>
      <c r="G8" s="18" t="s">
        <v>73</v>
      </c>
      <c r="H8" s="19">
        <v>23.76</v>
      </c>
      <c r="I8" s="19"/>
      <c r="J8" s="19"/>
      <c r="K8" s="11">
        <v>25.64</v>
      </c>
      <c r="L8" s="19">
        <v>1</v>
      </c>
      <c r="M8" s="3"/>
    </row>
    <row r="9" spans="1:14" ht="30" customHeight="1" x14ac:dyDescent="0.35">
      <c r="A9" s="4">
        <v>26</v>
      </c>
      <c r="B9" s="1">
        <v>3605344</v>
      </c>
      <c r="C9" s="12" t="s">
        <v>564</v>
      </c>
      <c r="D9" s="13" t="s">
        <v>201</v>
      </c>
      <c r="E9" s="17">
        <v>1999</v>
      </c>
      <c r="F9" s="8" t="s">
        <v>57</v>
      </c>
      <c r="G9" s="18" t="s">
        <v>73</v>
      </c>
      <c r="H9" s="19">
        <v>24.76</v>
      </c>
      <c r="I9" s="19"/>
      <c r="J9" s="19"/>
      <c r="K9" s="11">
        <v>24.76</v>
      </c>
      <c r="L9" s="19">
        <v>2</v>
      </c>
      <c r="M9" s="20"/>
      <c r="N9" s="1">
        <v>8</v>
      </c>
    </row>
    <row r="10" spans="1:14" ht="30" customHeight="1" x14ac:dyDescent="0.35">
      <c r="A10" s="4">
        <v>15</v>
      </c>
      <c r="B10" s="1">
        <v>3605100</v>
      </c>
      <c r="C10" s="12" t="s">
        <v>418</v>
      </c>
      <c r="D10" s="13" t="s">
        <v>147</v>
      </c>
      <c r="E10" s="7">
        <v>1998</v>
      </c>
      <c r="F10" s="8" t="s">
        <v>52</v>
      </c>
      <c r="G10" s="9" t="s">
        <v>73</v>
      </c>
      <c r="H10" s="10">
        <v>24.16</v>
      </c>
      <c r="I10" s="10"/>
      <c r="J10" s="10"/>
      <c r="K10" s="11">
        <v>24.16</v>
      </c>
      <c r="L10" s="19">
        <v>3</v>
      </c>
      <c r="M10" s="3"/>
      <c r="N10" s="1">
        <v>9</v>
      </c>
    </row>
    <row r="11" spans="1:14" ht="30" customHeight="1" x14ac:dyDescent="0.35">
      <c r="A11" s="4">
        <v>16</v>
      </c>
      <c r="B11" s="1">
        <v>3602800</v>
      </c>
      <c r="C11" s="12" t="s">
        <v>430</v>
      </c>
      <c r="D11" s="13" t="s">
        <v>109</v>
      </c>
      <c r="E11" s="7">
        <v>1995</v>
      </c>
      <c r="F11" s="8" t="s">
        <v>42</v>
      </c>
      <c r="G11" s="9" t="s">
        <v>73</v>
      </c>
      <c r="H11" s="10">
        <v>22.83</v>
      </c>
      <c r="I11" s="10"/>
      <c r="J11" s="10"/>
      <c r="K11" s="11">
        <v>22.83</v>
      </c>
      <c r="L11" s="19">
        <v>4</v>
      </c>
      <c r="M11" s="3"/>
      <c r="N11" s="1">
        <v>10</v>
      </c>
    </row>
    <row r="12" spans="1:14" ht="30" customHeight="1" x14ac:dyDescent="0.35">
      <c r="A12" s="4"/>
      <c r="B12" s="1">
        <v>3605192</v>
      </c>
      <c r="C12" s="12" t="s">
        <v>450</v>
      </c>
      <c r="D12" s="13" t="s">
        <v>451</v>
      </c>
      <c r="E12" s="7">
        <v>1998</v>
      </c>
      <c r="F12" s="8" t="s">
        <v>57</v>
      </c>
      <c r="G12" s="9" t="s">
        <v>73</v>
      </c>
      <c r="H12" s="10">
        <v>22.72</v>
      </c>
      <c r="I12" s="10"/>
      <c r="J12" s="10"/>
      <c r="K12" s="11">
        <v>22.72</v>
      </c>
      <c r="L12" s="19">
        <v>5</v>
      </c>
      <c r="M12" s="3"/>
      <c r="N12" s="1">
        <v>11</v>
      </c>
    </row>
    <row r="13" spans="1:14" ht="30" customHeight="1" x14ac:dyDescent="0.35">
      <c r="A13" s="4"/>
      <c r="B13" s="1">
        <v>3606082</v>
      </c>
      <c r="C13" s="12" t="s">
        <v>450</v>
      </c>
      <c r="D13" s="13" t="s">
        <v>452</v>
      </c>
      <c r="E13" s="7">
        <v>1997</v>
      </c>
      <c r="F13" s="8" t="s">
        <v>57</v>
      </c>
      <c r="G13" s="9" t="s">
        <v>73</v>
      </c>
      <c r="H13" s="10">
        <v>21.66</v>
      </c>
      <c r="I13" s="10"/>
      <c r="J13" s="10"/>
      <c r="K13" s="11">
        <v>21.66</v>
      </c>
      <c r="L13" s="19">
        <v>6</v>
      </c>
      <c r="M13" s="3"/>
      <c r="N13" s="1">
        <v>12</v>
      </c>
    </row>
    <row r="14" spans="1:14" ht="30" customHeight="1" x14ac:dyDescent="0.35">
      <c r="A14" s="4">
        <v>14</v>
      </c>
      <c r="B14" s="1">
        <v>3605093</v>
      </c>
      <c r="C14" s="12" t="s">
        <v>344</v>
      </c>
      <c r="D14" s="13" t="s">
        <v>134</v>
      </c>
      <c r="E14" s="7">
        <v>1998</v>
      </c>
      <c r="F14" s="8" t="s">
        <v>52</v>
      </c>
      <c r="G14" s="9" t="s">
        <v>73</v>
      </c>
      <c r="H14" s="10">
        <v>21.21</v>
      </c>
      <c r="I14" s="10"/>
      <c r="J14" s="10"/>
      <c r="K14" s="11">
        <v>21.21</v>
      </c>
      <c r="L14" s="19">
        <v>7</v>
      </c>
      <c r="M14" s="3"/>
      <c r="N14" s="1">
        <v>13</v>
      </c>
    </row>
    <row r="15" spans="1:14" ht="30" customHeight="1" x14ac:dyDescent="0.35">
      <c r="A15" s="4">
        <v>17</v>
      </c>
      <c r="B15" s="1">
        <v>3603561</v>
      </c>
      <c r="C15" s="12" t="s">
        <v>433</v>
      </c>
      <c r="D15" s="13" t="s">
        <v>434</v>
      </c>
      <c r="E15" s="7">
        <v>1986</v>
      </c>
      <c r="F15" s="8" t="s">
        <v>141</v>
      </c>
      <c r="G15" s="9" t="s">
        <v>73</v>
      </c>
      <c r="H15" s="10">
        <v>20.62</v>
      </c>
      <c r="I15" s="10"/>
      <c r="J15" s="10"/>
      <c r="K15" s="11">
        <v>20.62</v>
      </c>
      <c r="L15" s="19">
        <v>8</v>
      </c>
      <c r="M15" s="3"/>
      <c r="N15" s="1">
        <v>14</v>
      </c>
    </row>
    <row r="16" spans="1:14" ht="30" customHeight="1" x14ac:dyDescent="0.35">
      <c r="A16" s="4">
        <v>11</v>
      </c>
      <c r="B16" s="1">
        <v>3604258</v>
      </c>
      <c r="C16" s="12" t="s">
        <v>235</v>
      </c>
      <c r="D16" s="13" t="s">
        <v>106</v>
      </c>
      <c r="E16" s="7">
        <v>1999</v>
      </c>
      <c r="F16" s="8" t="s">
        <v>125</v>
      </c>
      <c r="G16" s="9" t="s">
        <v>73</v>
      </c>
      <c r="H16" s="10">
        <v>20.5</v>
      </c>
      <c r="I16" s="10"/>
      <c r="J16" s="10"/>
      <c r="K16" s="11">
        <v>20.5</v>
      </c>
      <c r="L16" s="19">
        <v>9</v>
      </c>
      <c r="M16" s="3"/>
      <c r="N16" s="1">
        <v>15</v>
      </c>
    </row>
    <row r="17" spans="1:14" ht="30" customHeight="1" x14ac:dyDescent="0.35">
      <c r="A17" s="4">
        <v>20</v>
      </c>
      <c r="B17" s="1">
        <v>3603595</v>
      </c>
      <c r="C17" s="12" t="s">
        <v>494</v>
      </c>
      <c r="D17" s="13" t="s">
        <v>213</v>
      </c>
      <c r="E17" s="7">
        <v>1994</v>
      </c>
      <c r="F17" s="8" t="s">
        <v>125</v>
      </c>
      <c r="G17" s="9" t="s">
        <v>73</v>
      </c>
      <c r="H17" s="10">
        <v>19.71</v>
      </c>
      <c r="I17" s="10"/>
      <c r="J17" s="10"/>
      <c r="K17" s="11">
        <v>19.71</v>
      </c>
      <c r="L17" s="19">
        <v>10</v>
      </c>
      <c r="M17" s="3"/>
      <c r="N17" s="1">
        <v>16</v>
      </c>
    </row>
    <row r="18" spans="1:14" ht="30" customHeight="1" x14ac:dyDescent="0.35">
      <c r="A18" s="4"/>
      <c r="B18" s="1">
        <v>3604181</v>
      </c>
      <c r="C18" s="12" t="s">
        <v>202</v>
      </c>
      <c r="D18" s="13" t="s">
        <v>203</v>
      </c>
      <c r="E18" s="7">
        <v>1988</v>
      </c>
      <c r="F18" s="8" t="s">
        <v>57</v>
      </c>
      <c r="G18" s="9" t="s">
        <v>73</v>
      </c>
      <c r="H18" s="10">
        <v>19.489999999999998</v>
      </c>
      <c r="I18" s="10"/>
      <c r="J18" s="10"/>
      <c r="K18" s="11">
        <v>19.489999999999998</v>
      </c>
      <c r="L18" s="19">
        <v>11</v>
      </c>
      <c r="M18" s="3"/>
      <c r="N18" s="1">
        <v>17</v>
      </c>
    </row>
    <row r="19" spans="1:14" ht="30" customHeight="1" x14ac:dyDescent="0.35">
      <c r="A19" s="4">
        <v>25</v>
      </c>
      <c r="B19" s="1">
        <v>3604118</v>
      </c>
      <c r="C19" s="12" t="s">
        <v>560</v>
      </c>
      <c r="D19" s="13" t="s">
        <v>109</v>
      </c>
      <c r="E19" s="7">
        <v>1993</v>
      </c>
      <c r="F19" s="8" t="s">
        <v>52</v>
      </c>
      <c r="G19" s="9" t="s">
        <v>73</v>
      </c>
      <c r="H19" s="10">
        <v>19.350000000000001</v>
      </c>
      <c r="I19" s="10"/>
      <c r="J19" s="10"/>
      <c r="K19" s="11">
        <v>19.350000000000001</v>
      </c>
      <c r="L19" s="19">
        <v>12</v>
      </c>
      <c r="M19" s="3"/>
      <c r="N19" s="1">
        <v>18</v>
      </c>
    </row>
    <row r="20" spans="1:14" ht="30" customHeight="1" x14ac:dyDescent="0.35">
      <c r="A20" s="4">
        <v>28</v>
      </c>
      <c r="B20" s="1">
        <v>3607931</v>
      </c>
      <c r="C20" s="12" t="s">
        <v>580</v>
      </c>
      <c r="D20" s="13" t="s">
        <v>166</v>
      </c>
      <c r="E20" s="21">
        <v>1999</v>
      </c>
      <c r="F20" s="8" t="s">
        <v>52</v>
      </c>
      <c r="G20" s="22" t="s">
        <v>73</v>
      </c>
      <c r="H20" s="19">
        <v>19.11</v>
      </c>
      <c r="I20" s="19"/>
      <c r="J20" s="19"/>
      <c r="K20" s="11">
        <v>19.11</v>
      </c>
      <c r="L20" s="19">
        <v>13</v>
      </c>
      <c r="M20" s="20"/>
      <c r="N20" s="1">
        <v>19</v>
      </c>
    </row>
    <row r="21" spans="1:14" ht="30" customHeight="1" x14ac:dyDescent="0.35">
      <c r="A21" s="4">
        <v>27</v>
      </c>
      <c r="B21" s="1">
        <v>3603606</v>
      </c>
      <c r="C21" s="12" t="s">
        <v>575</v>
      </c>
      <c r="D21" s="13" t="s">
        <v>81</v>
      </c>
      <c r="E21" s="7">
        <v>1993</v>
      </c>
      <c r="F21" s="8" t="s">
        <v>125</v>
      </c>
      <c r="G21" s="9" t="s">
        <v>73</v>
      </c>
      <c r="H21" s="10">
        <v>18.850000000000001</v>
      </c>
      <c r="I21" s="10"/>
      <c r="J21" s="10"/>
      <c r="K21" s="11">
        <v>18.850000000000001</v>
      </c>
      <c r="L21" s="19">
        <v>14</v>
      </c>
      <c r="M21" s="3"/>
      <c r="N21" s="1">
        <v>20</v>
      </c>
    </row>
    <row r="22" spans="1:14" ht="30" customHeight="1" x14ac:dyDescent="0.35">
      <c r="A22" s="4"/>
      <c r="B22" s="1">
        <v>3604447</v>
      </c>
      <c r="C22" s="12" t="s">
        <v>555</v>
      </c>
      <c r="D22" s="13" t="s">
        <v>152</v>
      </c>
      <c r="E22" s="7">
        <v>1997</v>
      </c>
      <c r="F22" s="8" t="s">
        <v>57</v>
      </c>
      <c r="G22" s="9" t="s">
        <v>73</v>
      </c>
      <c r="H22" s="10">
        <v>17.57</v>
      </c>
      <c r="I22" s="10"/>
      <c r="J22" s="10"/>
      <c r="K22" s="11">
        <v>17.57</v>
      </c>
      <c r="L22" s="19">
        <v>15</v>
      </c>
      <c r="M22" s="3"/>
      <c r="N22" s="1">
        <v>21</v>
      </c>
    </row>
    <row r="23" spans="1:14" ht="27.9" customHeight="1" x14ac:dyDescent="0.35">
      <c r="A23" s="4">
        <v>24</v>
      </c>
      <c r="B23" s="1">
        <v>3603602</v>
      </c>
      <c r="C23" s="12" t="s">
        <v>551</v>
      </c>
      <c r="D23" s="13" t="s">
        <v>229</v>
      </c>
      <c r="E23" s="17">
        <v>1996</v>
      </c>
      <c r="F23" s="8" t="s">
        <v>125</v>
      </c>
      <c r="G23" s="18" t="s">
        <v>73</v>
      </c>
      <c r="H23" s="19">
        <v>16.91</v>
      </c>
      <c r="I23" s="19"/>
      <c r="J23" s="19"/>
      <c r="K23" s="11">
        <v>16.91</v>
      </c>
      <c r="L23" s="19">
        <v>16</v>
      </c>
      <c r="M23" s="20"/>
      <c r="N23" s="1">
        <v>22</v>
      </c>
    </row>
    <row r="24" spans="1:14" ht="27.9" customHeight="1" x14ac:dyDescent="0.35">
      <c r="A24" s="4">
        <v>22</v>
      </c>
      <c r="B24" s="1">
        <v>3606086</v>
      </c>
      <c r="C24" s="12" t="s">
        <v>536</v>
      </c>
      <c r="D24" s="13" t="s">
        <v>97</v>
      </c>
      <c r="E24" s="17">
        <v>1999</v>
      </c>
      <c r="F24" s="8" t="s">
        <v>57</v>
      </c>
      <c r="G24" s="18" t="s">
        <v>73</v>
      </c>
      <c r="H24" s="19">
        <v>16.64</v>
      </c>
      <c r="I24" s="19"/>
      <c r="J24" s="19"/>
      <c r="K24" s="11">
        <v>16.64</v>
      </c>
      <c r="L24" s="19">
        <v>17</v>
      </c>
      <c r="M24" s="20"/>
    </row>
    <row r="25" spans="1:14" ht="27.9" customHeight="1" x14ac:dyDescent="0.35">
      <c r="A25" s="4">
        <v>18</v>
      </c>
      <c r="B25" s="1">
        <v>3603961</v>
      </c>
      <c r="C25" s="12" t="s">
        <v>439</v>
      </c>
      <c r="D25" s="13" t="s">
        <v>96</v>
      </c>
      <c r="E25" s="7">
        <v>1998</v>
      </c>
      <c r="F25" s="8" t="s">
        <v>141</v>
      </c>
      <c r="G25" s="9" t="s">
        <v>73</v>
      </c>
      <c r="H25" s="10">
        <v>14.98</v>
      </c>
      <c r="I25" s="10"/>
      <c r="J25" s="10"/>
      <c r="K25" s="11">
        <v>14.98</v>
      </c>
      <c r="L25" s="1">
        <v>18</v>
      </c>
      <c r="M25" s="3"/>
    </row>
    <row r="26" spans="1:14" ht="21" customHeight="1" x14ac:dyDescent="0.35">
      <c r="A26" s="235" t="s">
        <v>22</v>
      </c>
      <c r="B26" s="236"/>
      <c r="C26" s="237"/>
      <c r="D26" s="222" t="s">
        <v>23</v>
      </c>
      <c r="E26" s="223"/>
      <c r="F26" s="223"/>
      <c r="G26" s="224"/>
      <c r="H26" s="222" t="s">
        <v>24</v>
      </c>
      <c r="I26" s="223"/>
      <c r="J26" s="223"/>
      <c r="K26" s="224"/>
      <c r="L26" s="15"/>
    </row>
    <row r="27" spans="1:14" ht="42.75" customHeight="1" x14ac:dyDescent="0.35">
      <c r="A27" s="222" t="s">
        <v>25</v>
      </c>
      <c r="B27" s="223"/>
      <c r="C27" s="223"/>
      <c r="D27" s="223"/>
      <c r="E27" s="223"/>
      <c r="F27" s="224"/>
      <c r="G27" s="225" t="s">
        <v>26</v>
      </c>
      <c r="H27" s="226"/>
      <c r="I27" s="226"/>
      <c r="J27" s="226"/>
      <c r="K27" s="226"/>
      <c r="L27" s="227"/>
    </row>
    <row r="29" spans="1:14" ht="15" x14ac:dyDescent="0.35">
      <c r="B29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26:C26"/>
    <mergeCell ref="D26:G26"/>
    <mergeCell ref="H26:K26"/>
    <mergeCell ref="A6:A7"/>
    <mergeCell ref="B6:B7"/>
    <mergeCell ref="C6:D6"/>
    <mergeCell ref="E6:E7"/>
    <mergeCell ref="F6:F7"/>
    <mergeCell ref="G6:G7"/>
    <mergeCell ref="A27:F27"/>
    <mergeCell ref="G27:L27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58" fitToWidth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88"/>
  <sheetViews>
    <sheetView zoomScale="84" zoomScaleNormal="84" workbookViewId="0">
      <selection activeCell="A32" sqref="A32:E89"/>
    </sheetView>
  </sheetViews>
  <sheetFormatPr defaultColWidth="9.08984375" defaultRowHeight="15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61" customWidth="1"/>
    <col min="11" max="11" width="22.453125" style="1" customWidth="1"/>
    <col min="12" max="12" width="12.54296875" style="133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COUNTA(C8:C99)</f>
        <v>24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241"/>
      <c r="K3" s="317" t="s">
        <v>10</v>
      </c>
      <c r="L3" s="248"/>
      <c r="M3" s="361"/>
    </row>
    <row r="4" spans="1:13" ht="15" customHeight="1" x14ac:dyDescent="0.35">
      <c r="A4" s="333"/>
      <c r="B4" s="334"/>
      <c r="C4" s="318" t="s">
        <v>87</v>
      </c>
      <c r="D4" s="319"/>
      <c r="E4" s="322" t="s">
        <v>696</v>
      </c>
      <c r="F4" s="350"/>
      <c r="G4" s="324"/>
      <c r="H4" s="257"/>
      <c r="I4" s="257"/>
      <c r="J4" s="366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67"/>
      <c r="K5" s="325"/>
      <c r="L5" s="325"/>
      <c r="M5" s="362"/>
    </row>
    <row r="6" spans="1:13" ht="21.75" customHeight="1" x14ac:dyDescent="0.35">
      <c r="A6" s="306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64" t="s">
        <v>631</v>
      </c>
      <c r="K6" s="310" t="s">
        <v>632</v>
      </c>
      <c r="L6" s="329" t="s">
        <v>633</v>
      </c>
      <c r="M6" s="310" t="s">
        <v>19</v>
      </c>
    </row>
    <row r="7" spans="1:13" ht="18" customHeight="1" x14ac:dyDescent="0.35">
      <c r="A7" s="306"/>
      <c r="B7" s="358"/>
      <c r="C7" s="310"/>
      <c r="D7" s="310"/>
      <c r="E7" s="310"/>
      <c r="F7" s="310"/>
      <c r="G7" s="310"/>
      <c r="H7" s="326"/>
      <c r="I7" s="354"/>
      <c r="J7" s="365"/>
      <c r="K7" s="356"/>
      <c r="L7" s="329"/>
      <c r="M7" s="356"/>
    </row>
    <row r="8" spans="1:13" ht="29.15" customHeight="1" x14ac:dyDescent="0.35">
      <c r="A8" s="157"/>
      <c r="B8" s="114">
        <v>29</v>
      </c>
      <c r="C8" s="151">
        <v>3602340</v>
      </c>
      <c r="D8" s="116" t="s">
        <v>487</v>
      </c>
      <c r="E8" s="116" t="s">
        <v>350</v>
      </c>
      <c r="F8" s="21">
        <v>2008</v>
      </c>
      <c r="G8" s="117" t="s">
        <v>55</v>
      </c>
      <c r="H8" s="22" t="s">
        <v>87</v>
      </c>
      <c r="I8" s="20"/>
      <c r="J8" s="213"/>
      <c r="K8" s="119" t="s">
        <v>697</v>
      </c>
      <c r="L8" s="116">
        <v>1</v>
      </c>
      <c r="M8" s="24"/>
    </row>
    <row r="9" spans="1:13" ht="29.15" customHeight="1" x14ac:dyDescent="0.35">
      <c r="A9" s="159"/>
      <c r="B9" s="114">
        <v>14</v>
      </c>
      <c r="C9" s="154">
        <v>3603489</v>
      </c>
      <c r="D9" s="116" t="s">
        <v>367</v>
      </c>
      <c r="E9" s="116" t="s">
        <v>368</v>
      </c>
      <c r="F9" s="21">
        <v>2008</v>
      </c>
      <c r="G9" s="117" t="s">
        <v>89</v>
      </c>
      <c r="H9" s="22" t="s">
        <v>87</v>
      </c>
      <c r="I9" s="20"/>
      <c r="J9" s="214"/>
      <c r="K9" s="119" t="s">
        <v>698</v>
      </c>
      <c r="L9" s="116">
        <v>2</v>
      </c>
      <c r="M9" s="24"/>
    </row>
    <row r="10" spans="1:13" ht="29.15" customHeight="1" x14ac:dyDescent="0.35">
      <c r="A10" s="159"/>
      <c r="B10" s="114">
        <v>36</v>
      </c>
      <c r="C10" s="151">
        <v>3606246</v>
      </c>
      <c r="D10" s="116" t="s">
        <v>524</v>
      </c>
      <c r="E10" s="116" t="s">
        <v>152</v>
      </c>
      <c r="F10" s="21">
        <v>2008</v>
      </c>
      <c r="G10" s="117" t="s">
        <v>77</v>
      </c>
      <c r="H10" s="22" t="s">
        <v>87</v>
      </c>
      <c r="I10" s="20"/>
      <c r="J10" s="213"/>
      <c r="K10" s="119" t="s">
        <v>699</v>
      </c>
      <c r="L10" s="116">
        <v>3</v>
      </c>
      <c r="M10" s="24"/>
    </row>
    <row r="11" spans="1:13" ht="29.15" customHeight="1" x14ac:dyDescent="0.35">
      <c r="A11" s="159"/>
      <c r="B11" s="114">
        <v>12</v>
      </c>
      <c r="C11" s="152">
        <v>3603478</v>
      </c>
      <c r="D11" s="116" t="s">
        <v>311</v>
      </c>
      <c r="E11" s="116" t="s">
        <v>151</v>
      </c>
      <c r="F11" s="21">
        <v>2008</v>
      </c>
      <c r="G11" s="117" t="s">
        <v>89</v>
      </c>
      <c r="H11" s="22" t="s">
        <v>87</v>
      </c>
      <c r="I11" s="20"/>
      <c r="J11" s="214"/>
      <c r="K11" s="119" t="s">
        <v>700</v>
      </c>
      <c r="L11" s="116">
        <v>4</v>
      </c>
      <c r="M11" s="24"/>
    </row>
    <row r="12" spans="1:13" ht="29.15" customHeight="1" x14ac:dyDescent="0.35">
      <c r="A12" s="159">
        <v>2</v>
      </c>
      <c r="B12" s="114">
        <v>21</v>
      </c>
      <c r="C12" s="151">
        <v>3604346</v>
      </c>
      <c r="D12" s="116" t="s">
        <v>425</v>
      </c>
      <c r="E12" s="116" t="s">
        <v>43</v>
      </c>
      <c r="F12" s="21">
        <v>2009</v>
      </c>
      <c r="G12" s="117" t="s">
        <v>44</v>
      </c>
      <c r="H12" s="22" t="s">
        <v>87</v>
      </c>
      <c r="I12" s="20"/>
      <c r="J12" s="214"/>
      <c r="K12" s="119" t="s">
        <v>701</v>
      </c>
      <c r="L12" s="116">
        <v>5</v>
      </c>
      <c r="M12" s="24"/>
    </row>
    <row r="13" spans="1:13" ht="29.15" customHeight="1" x14ac:dyDescent="0.35">
      <c r="A13" s="159"/>
      <c r="B13" s="114">
        <v>24</v>
      </c>
      <c r="C13" s="151">
        <v>3604441</v>
      </c>
      <c r="D13" s="116" t="s">
        <v>447</v>
      </c>
      <c r="E13" s="116" t="s">
        <v>157</v>
      </c>
      <c r="F13" s="21">
        <v>2008</v>
      </c>
      <c r="G13" s="117" t="s">
        <v>57</v>
      </c>
      <c r="H13" s="22" t="s">
        <v>87</v>
      </c>
      <c r="I13" s="20"/>
      <c r="J13" s="214"/>
      <c r="K13" s="119" t="s">
        <v>702</v>
      </c>
      <c r="L13" s="116">
        <v>6</v>
      </c>
      <c r="M13" s="24"/>
    </row>
    <row r="14" spans="1:13" ht="29.15" customHeight="1" x14ac:dyDescent="0.35">
      <c r="A14" s="159"/>
      <c r="B14" s="114">
        <v>6</v>
      </c>
      <c r="C14" s="152">
        <v>3605065</v>
      </c>
      <c r="D14" s="116" t="s">
        <v>226</v>
      </c>
      <c r="E14" s="116" t="s">
        <v>92</v>
      </c>
      <c r="F14" s="21">
        <v>2008</v>
      </c>
      <c r="G14" s="117" t="s">
        <v>52</v>
      </c>
      <c r="H14" s="22" t="s">
        <v>87</v>
      </c>
      <c r="I14" s="20"/>
      <c r="J14" s="214"/>
      <c r="K14" s="119" t="s">
        <v>703</v>
      </c>
      <c r="L14" s="116">
        <v>7</v>
      </c>
      <c r="M14" s="24"/>
    </row>
    <row r="15" spans="1:13" ht="29.15" customHeight="1" x14ac:dyDescent="0.35">
      <c r="A15" s="159"/>
      <c r="B15" s="114">
        <v>22</v>
      </c>
      <c r="C15" s="151">
        <v>3606030</v>
      </c>
      <c r="D15" s="116" t="s">
        <v>428</v>
      </c>
      <c r="E15" s="116" t="s">
        <v>43</v>
      </c>
      <c r="F15" s="21">
        <v>2008</v>
      </c>
      <c r="G15" s="117" t="s">
        <v>52</v>
      </c>
      <c r="H15" s="22" t="s">
        <v>87</v>
      </c>
      <c r="I15" s="20"/>
      <c r="J15" s="214"/>
      <c r="K15" s="119" t="s">
        <v>704</v>
      </c>
      <c r="L15" s="116">
        <v>8</v>
      </c>
      <c r="M15" s="24"/>
    </row>
    <row r="16" spans="1:13" ht="29.15" customHeight="1" x14ac:dyDescent="0.35">
      <c r="A16" s="159"/>
      <c r="B16" s="114">
        <v>2</v>
      </c>
      <c r="C16" s="152">
        <v>3603926</v>
      </c>
      <c r="D16" s="116" t="s">
        <v>189</v>
      </c>
      <c r="E16" s="116" t="s">
        <v>149</v>
      </c>
      <c r="F16" s="21">
        <v>2009</v>
      </c>
      <c r="G16" s="117" t="s">
        <v>72</v>
      </c>
      <c r="H16" s="22" t="s">
        <v>87</v>
      </c>
      <c r="I16" s="20"/>
      <c r="J16" s="214">
        <v>4</v>
      </c>
      <c r="K16" s="119" t="s">
        <v>705</v>
      </c>
      <c r="L16" s="116">
        <v>9</v>
      </c>
      <c r="M16" s="24"/>
    </row>
    <row r="17" spans="1:13" ht="29.15" customHeight="1" x14ac:dyDescent="0.35">
      <c r="A17" s="159"/>
      <c r="B17" s="114">
        <v>11</v>
      </c>
      <c r="C17" s="152">
        <v>3605080</v>
      </c>
      <c r="D17" s="116" t="s">
        <v>307</v>
      </c>
      <c r="E17" s="116" t="s">
        <v>147</v>
      </c>
      <c r="F17" s="21">
        <v>2008</v>
      </c>
      <c r="G17" s="117" t="s">
        <v>52</v>
      </c>
      <c r="H17" s="22" t="s">
        <v>87</v>
      </c>
      <c r="I17" s="20"/>
      <c r="J17" s="214">
        <v>5</v>
      </c>
      <c r="K17" s="119" t="s">
        <v>705</v>
      </c>
      <c r="L17" s="116">
        <v>10</v>
      </c>
      <c r="M17" s="24"/>
    </row>
    <row r="18" spans="1:13" ht="29.15" customHeight="1" x14ac:dyDescent="0.35">
      <c r="A18" s="159"/>
      <c r="B18" s="114">
        <v>39</v>
      </c>
      <c r="C18" s="151">
        <v>3604370</v>
      </c>
      <c r="D18" s="116" t="s">
        <v>544</v>
      </c>
      <c r="E18" s="116" t="s">
        <v>333</v>
      </c>
      <c r="F18" s="21">
        <v>2009</v>
      </c>
      <c r="G18" s="117" t="s">
        <v>44</v>
      </c>
      <c r="H18" s="22" t="s">
        <v>87</v>
      </c>
      <c r="I18" s="20"/>
      <c r="J18" s="213">
        <v>6</v>
      </c>
      <c r="K18" s="119" t="s">
        <v>705</v>
      </c>
      <c r="L18" s="116">
        <v>11</v>
      </c>
      <c r="M18" s="24"/>
    </row>
    <row r="19" spans="1:13" ht="29.15" customHeight="1" x14ac:dyDescent="0.35">
      <c r="A19" s="159"/>
      <c r="B19" s="114">
        <v>17</v>
      </c>
      <c r="C19" s="160">
        <v>3605095</v>
      </c>
      <c r="D19" s="116" t="s">
        <v>377</v>
      </c>
      <c r="E19" s="116" t="s">
        <v>107</v>
      </c>
      <c r="F19" s="21">
        <v>2009</v>
      </c>
      <c r="G19" s="117" t="s">
        <v>52</v>
      </c>
      <c r="H19" s="22" t="s">
        <v>87</v>
      </c>
      <c r="I19" s="20"/>
      <c r="J19" s="214"/>
      <c r="K19" s="119" t="s">
        <v>848</v>
      </c>
      <c r="L19" s="116">
        <v>12</v>
      </c>
      <c r="M19" s="24"/>
    </row>
    <row r="20" spans="1:13" ht="29.15" customHeight="1" x14ac:dyDescent="0.35">
      <c r="A20" s="146"/>
      <c r="B20" s="141">
        <v>18</v>
      </c>
      <c r="C20" s="152">
        <v>3608663</v>
      </c>
      <c r="D20" s="134" t="s">
        <v>386</v>
      </c>
      <c r="E20" s="134" t="s">
        <v>284</v>
      </c>
      <c r="F20" s="135">
        <v>2008</v>
      </c>
      <c r="G20" s="136" t="s">
        <v>77</v>
      </c>
      <c r="H20" s="137" t="s">
        <v>87</v>
      </c>
      <c r="I20" s="138"/>
      <c r="J20" s="214"/>
      <c r="K20" s="119" t="s">
        <v>849</v>
      </c>
      <c r="L20" s="116">
        <v>13</v>
      </c>
      <c r="M20" s="24"/>
    </row>
    <row r="21" spans="1:13" ht="29.15" customHeight="1" x14ac:dyDescent="0.35">
      <c r="A21" s="159"/>
      <c r="B21" s="114">
        <v>9</v>
      </c>
      <c r="C21" s="162">
        <v>3606087</v>
      </c>
      <c r="D21" s="116" t="s">
        <v>290</v>
      </c>
      <c r="E21" s="116" t="s">
        <v>278</v>
      </c>
      <c r="F21" s="21">
        <v>2008</v>
      </c>
      <c r="G21" s="117" t="s">
        <v>57</v>
      </c>
      <c r="H21" s="22" t="s">
        <v>87</v>
      </c>
      <c r="I21" s="20"/>
      <c r="J21" s="214"/>
      <c r="K21" s="119" t="s">
        <v>706</v>
      </c>
      <c r="L21" s="116">
        <v>14</v>
      </c>
      <c r="M21" s="24"/>
    </row>
    <row r="22" spans="1:13" ht="29.15" customHeight="1" x14ac:dyDescent="0.35">
      <c r="A22" s="159"/>
      <c r="B22" s="114">
        <v>40</v>
      </c>
      <c r="C22" s="151">
        <v>3603055</v>
      </c>
      <c r="D22" s="116" t="s">
        <v>583</v>
      </c>
      <c r="E22" s="116" t="s">
        <v>157</v>
      </c>
      <c r="F22" s="21">
        <v>2008</v>
      </c>
      <c r="G22" s="117" t="s">
        <v>85</v>
      </c>
      <c r="H22" s="22" t="s">
        <v>87</v>
      </c>
      <c r="I22" s="20"/>
      <c r="J22" s="213"/>
      <c r="K22" s="119" t="s">
        <v>707</v>
      </c>
      <c r="L22" s="116">
        <v>15</v>
      </c>
      <c r="M22" s="24"/>
    </row>
    <row r="23" spans="1:13" ht="29.15" customHeight="1" x14ac:dyDescent="0.35">
      <c r="A23" s="159">
        <v>1</v>
      </c>
      <c r="B23" s="114">
        <v>1</v>
      </c>
      <c r="C23" s="152">
        <v>3605297</v>
      </c>
      <c r="D23" s="116" t="s">
        <v>146</v>
      </c>
      <c r="E23" s="116" t="s">
        <v>147</v>
      </c>
      <c r="F23" s="21">
        <v>2009</v>
      </c>
      <c r="G23" s="117" t="s">
        <v>52</v>
      </c>
      <c r="H23" s="22" t="s">
        <v>87</v>
      </c>
      <c r="I23" s="20"/>
      <c r="J23" s="214"/>
      <c r="K23" s="119" t="s">
        <v>708</v>
      </c>
      <c r="L23" s="116">
        <v>16</v>
      </c>
      <c r="M23" s="24"/>
    </row>
    <row r="24" spans="1:13" ht="29.15" customHeight="1" x14ac:dyDescent="0.35">
      <c r="A24" s="159"/>
      <c r="B24" s="114">
        <v>30</v>
      </c>
      <c r="C24" s="151">
        <v>3603216</v>
      </c>
      <c r="D24" s="116" t="s">
        <v>489</v>
      </c>
      <c r="E24" s="116" t="s">
        <v>96</v>
      </c>
      <c r="F24" s="21">
        <v>2009</v>
      </c>
      <c r="G24" s="117" t="s">
        <v>61</v>
      </c>
      <c r="H24" s="22" t="s">
        <v>87</v>
      </c>
      <c r="I24" s="20"/>
      <c r="J24" s="213"/>
      <c r="K24" s="119" t="s">
        <v>709</v>
      </c>
      <c r="L24" s="116">
        <v>17</v>
      </c>
      <c r="M24" s="24"/>
    </row>
    <row r="25" spans="1:13" ht="29.15" customHeight="1" x14ac:dyDescent="0.35">
      <c r="A25" s="159"/>
      <c r="B25" s="114">
        <v>4</v>
      </c>
      <c r="C25" s="152">
        <v>3602327</v>
      </c>
      <c r="D25" s="116" t="s">
        <v>200</v>
      </c>
      <c r="E25" s="116" t="s">
        <v>201</v>
      </c>
      <c r="F25" s="21">
        <v>2008</v>
      </c>
      <c r="G25" s="117" t="s">
        <v>55</v>
      </c>
      <c r="H25" s="22" t="s">
        <v>87</v>
      </c>
      <c r="I25" s="20"/>
      <c r="J25" s="214"/>
      <c r="K25" s="119" t="s">
        <v>710</v>
      </c>
      <c r="L25" s="116">
        <v>18</v>
      </c>
      <c r="M25" s="24"/>
    </row>
    <row r="26" spans="1:13" ht="29.15" customHeight="1" x14ac:dyDescent="0.35">
      <c r="A26" s="159"/>
      <c r="B26" s="114">
        <v>41</v>
      </c>
      <c r="C26" s="123">
        <v>3608677</v>
      </c>
      <c r="D26" s="116" t="s">
        <v>247</v>
      </c>
      <c r="E26" s="116" t="s">
        <v>174</v>
      </c>
      <c r="F26" s="21">
        <v>2008</v>
      </c>
      <c r="G26" s="117" t="s">
        <v>57</v>
      </c>
      <c r="H26" s="22" t="s">
        <v>87</v>
      </c>
      <c r="I26" s="20"/>
      <c r="J26" s="213"/>
      <c r="K26" s="119" t="s">
        <v>711</v>
      </c>
      <c r="L26" s="116">
        <v>19</v>
      </c>
      <c r="M26" s="24"/>
    </row>
    <row r="27" spans="1:13" ht="29.15" customHeight="1" x14ac:dyDescent="0.35">
      <c r="A27" s="163"/>
      <c r="B27" s="114">
        <v>25</v>
      </c>
      <c r="C27" s="151">
        <v>3603503</v>
      </c>
      <c r="D27" s="134" t="s">
        <v>455</v>
      </c>
      <c r="E27" s="134" t="s">
        <v>66</v>
      </c>
      <c r="F27" s="135">
        <v>2009</v>
      </c>
      <c r="G27" s="136" t="s">
        <v>89</v>
      </c>
      <c r="H27" s="137" t="s">
        <v>87</v>
      </c>
      <c r="I27" s="138"/>
      <c r="J27" s="214"/>
      <c r="K27" s="119" t="s">
        <v>712</v>
      </c>
      <c r="L27" s="116">
        <v>20</v>
      </c>
      <c r="M27" s="24"/>
    </row>
    <row r="28" spans="1:13" ht="29.15" customHeight="1" x14ac:dyDescent="0.35">
      <c r="A28" s="129"/>
      <c r="B28" s="114">
        <v>19</v>
      </c>
      <c r="C28" s="151">
        <v>3604421</v>
      </c>
      <c r="D28" s="116" t="s">
        <v>417</v>
      </c>
      <c r="E28" s="116" t="s">
        <v>97</v>
      </c>
      <c r="F28" s="21">
        <v>2008</v>
      </c>
      <c r="G28" s="117" t="s">
        <v>44</v>
      </c>
      <c r="H28" s="22" t="s">
        <v>87</v>
      </c>
      <c r="I28" s="20"/>
      <c r="J28" s="214"/>
      <c r="K28" s="212">
        <v>0.11180555555555556</v>
      </c>
      <c r="L28" s="116">
        <v>21</v>
      </c>
      <c r="M28" s="24"/>
    </row>
    <row r="29" spans="1:13" ht="29.15" customHeight="1" x14ac:dyDescent="0.35">
      <c r="A29" s="129"/>
      <c r="B29" s="114">
        <v>26</v>
      </c>
      <c r="C29" s="151">
        <v>3602071</v>
      </c>
      <c r="D29" s="116" t="s">
        <v>476</v>
      </c>
      <c r="E29" s="116" t="s">
        <v>68</v>
      </c>
      <c r="F29" s="21">
        <v>2009</v>
      </c>
      <c r="G29" s="117" t="s">
        <v>85</v>
      </c>
      <c r="H29" s="22" t="s">
        <v>87</v>
      </c>
      <c r="I29" s="20"/>
      <c r="J29" s="213"/>
      <c r="K29" s="119" t="s">
        <v>713</v>
      </c>
      <c r="L29" s="116">
        <v>22</v>
      </c>
      <c r="M29" s="24"/>
    </row>
    <row r="30" spans="1:13" ht="29.15" customHeight="1" x14ac:dyDescent="0.35">
      <c r="A30" s="129"/>
      <c r="B30" s="114">
        <v>33</v>
      </c>
      <c r="C30" s="151">
        <v>3605116</v>
      </c>
      <c r="D30" s="116" t="s">
        <v>507</v>
      </c>
      <c r="E30" s="116" t="s">
        <v>152</v>
      </c>
      <c r="F30" s="21">
        <v>2009</v>
      </c>
      <c r="G30" s="117" t="s">
        <v>52</v>
      </c>
      <c r="H30" s="22" t="s">
        <v>87</v>
      </c>
      <c r="I30" s="20"/>
      <c r="J30" s="213"/>
      <c r="K30" s="119" t="s">
        <v>714</v>
      </c>
      <c r="L30" s="116">
        <v>23</v>
      </c>
      <c r="M30" s="24"/>
    </row>
    <row r="31" spans="1:13" ht="29.15" customHeight="1" x14ac:dyDescent="0.35">
      <c r="A31" s="129"/>
      <c r="B31" s="114">
        <v>3</v>
      </c>
      <c r="C31" s="151">
        <v>3603922</v>
      </c>
      <c r="D31" s="116" t="s">
        <v>424</v>
      </c>
      <c r="E31" s="116" t="s">
        <v>138</v>
      </c>
      <c r="F31" s="21">
        <v>2009</v>
      </c>
      <c r="G31" s="117" t="s">
        <v>72</v>
      </c>
      <c r="H31" s="22" t="s">
        <v>87</v>
      </c>
      <c r="J31" s="214"/>
      <c r="K31" s="211" t="s">
        <v>850</v>
      </c>
      <c r="L31" s="116">
        <v>24</v>
      </c>
      <c r="M31" s="24"/>
    </row>
    <row r="32" spans="1:13" ht="29.15" customHeight="1" x14ac:dyDescent="0.35">
      <c r="A32" s="129"/>
      <c r="B32" s="114"/>
      <c r="C32" s="152"/>
      <c r="D32" s="116"/>
      <c r="E32" s="116"/>
      <c r="F32" s="21" t="str">
        <f>IF(ISERROR(VLOOKUP(C32,[2]!tesserati[#Data],6,FALSE)),"",VLOOKUP(C32,[2]!tesserati[#Data],6,FALSE))</f>
        <v/>
      </c>
      <c r="G32" s="117" t="str">
        <f>IF(ISERROR(VLOOKUP(C32,[2]!tesserati[#Data],4,FALSE)),"",VLOOKUP(C32,[2]!tesserati[#Data],4,FALSE))</f>
        <v/>
      </c>
      <c r="H32" s="22" t="str">
        <f>IF(ISERROR(VLOOKUP(C32,[2]!tesserati[#Data],8,FALSE)),"",VLOOKUP(C32,[2]!tesserati[#Data],8,FALSE))</f>
        <v/>
      </c>
      <c r="I32" s="20"/>
      <c r="J32" s="153"/>
      <c r="K32" s="119"/>
      <c r="L32" s="116"/>
      <c r="M32" s="24"/>
    </row>
    <row r="33" spans="1:13" ht="29.15" customHeight="1" x14ac:dyDescent="0.35">
      <c r="A33" s="129"/>
      <c r="B33" s="114"/>
      <c r="C33" s="152"/>
      <c r="D33" s="116"/>
      <c r="E33" s="116"/>
      <c r="F33" s="21" t="str">
        <f>IF(ISERROR(VLOOKUP(C33,[2]!tesserati[#Data],6,FALSE)),"",VLOOKUP(C33,[2]!tesserati[#Data],6,FALSE))</f>
        <v/>
      </c>
      <c r="G33" s="117" t="str">
        <f>IF(ISERROR(VLOOKUP(C33,[2]!tesserati[#Data],4,FALSE)),"",VLOOKUP(C33,[2]!tesserati[#Data],4,FALSE))</f>
        <v/>
      </c>
      <c r="H33" s="22" t="str">
        <f>IF(ISERROR(VLOOKUP(C33,[2]!tesserati[#Data],8,FALSE)),"",VLOOKUP(C33,[2]!tesserati[#Data],8,FALSE))</f>
        <v/>
      </c>
      <c r="I33" s="20"/>
      <c r="J33" s="153"/>
      <c r="K33" s="119"/>
      <c r="L33" s="116"/>
      <c r="M33" s="24"/>
    </row>
    <row r="34" spans="1:13" ht="29.15" customHeight="1" x14ac:dyDescent="0.35">
      <c r="A34" s="129"/>
      <c r="B34" s="114"/>
      <c r="C34" s="152"/>
      <c r="D34" s="116"/>
      <c r="E34" s="116"/>
      <c r="F34" s="21" t="str">
        <f>IF(ISERROR(VLOOKUP(C34,[2]!tesserati[#Data],6,FALSE)),"",VLOOKUP(C34,[2]!tesserati[#Data],6,FALSE))</f>
        <v/>
      </c>
      <c r="G34" s="117" t="str">
        <f>IF(ISERROR(VLOOKUP(C34,[2]!tesserati[#Data],4,FALSE)),"",VLOOKUP(C34,[2]!tesserati[#Data],4,FALSE))</f>
        <v/>
      </c>
      <c r="H34" s="22" t="str">
        <f>IF(ISERROR(VLOOKUP(C34,[2]!tesserati[#Data],8,FALSE)),"",VLOOKUP(C34,[2]!tesserati[#Data],8,FALSE))</f>
        <v/>
      </c>
      <c r="I34" s="20"/>
      <c r="J34" s="153"/>
      <c r="K34" s="119"/>
      <c r="L34" s="116"/>
      <c r="M34" s="24"/>
    </row>
    <row r="35" spans="1:13" ht="29.15" customHeight="1" x14ac:dyDescent="0.35">
      <c r="A35" s="129"/>
      <c r="B35" s="114"/>
      <c r="C35" s="152"/>
      <c r="D35" s="116"/>
      <c r="E35" s="116"/>
      <c r="F35" s="21" t="str">
        <f>IF(ISERROR(VLOOKUP(C35,[2]!tesserati[#Data],6,FALSE)),"",VLOOKUP(C35,[2]!tesserati[#Data],6,FALSE))</f>
        <v/>
      </c>
      <c r="G35" s="117" t="str">
        <f>IF(ISERROR(VLOOKUP(C35,[2]!tesserati[#Data],4,FALSE)),"",VLOOKUP(C35,[2]!tesserati[#Data],4,FALSE))</f>
        <v/>
      </c>
      <c r="H35" s="22" t="str">
        <f>IF(ISERROR(VLOOKUP(C35,[2]!tesserati[#Data],8,FALSE)),"",VLOOKUP(C35,[2]!tesserati[#Data],8,FALSE))</f>
        <v/>
      </c>
      <c r="I35" s="20"/>
      <c r="J35" s="153"/>
      <c r="K35" s="119"/>
      <c r="L35" s="116"/>
      <c r="M35" s="24"/>
    </row>
    <row r="36" spans="1:13" ht="29.15" customHeight="1" x14ac:dyDescent="0.35">
      <c r="A36" s="129"/>
      <c r="B36" s="114"/>
      <c r="C36" s="151"/>
      <c r="D36" s="116"/>
      <c r="E36" s="116"/>
      <c r="F36" s="21" t="str">
        <f>IF(ISERROR(VLOOKUP(C36,[2]!tesserati[#Data],6,FALSE)),"",VLOOKUP(C36,[2]!tesserati[#Data],6,FALSE))</f>
        <v/>
      </c>
      <c r="G36" s="117" t="str">
        <f>IF(ISERROR(VLOOKUP(C36,[2]!tesserati[#Data],4,FALSE)),"",VLOOKUP(C36,[2]!tesserati[#Data],4,FALSE))</f>
        <v/>
      </c>
      <c r="H36" s="22" t="str">
        <f>IF(ISERROR(VLOOKUP(C36,[2]!tesserati[#Data],8,FALSE)),"",VLOOKUP(C36,[2]!tesserati[#Data],8,FALSE))</f>
        <v/>
      </c>
      <c r="I36" s="20"/>
      <c r="J36" s="153"/>
      <c r="K36" s="119"/>
      <c r="L36" s="116"/>
      <c r="M36" s="24"/>
    </row>
    <row r="37" spans="1:13" ht="29.15" customHeight="1" x14ac:dyDescent="0.35">
      <c r="A37" s="129"/>
      <c r="B37" s="114"/>
      <c r="C37" s="151"/>
      <c r="D37" s="116"/>
      <c r="E37" s="116"/>
      <c r="F37" s="21" t="str">
        <f>IF(ISERROR(VLOOKUP(C37,[2]!tesserati[#Data],6,FALSE)),"",VLOOKUP(C37,[2]!tesserati[#Data],6,FALSE))</f>
        <v/>
      </c>
      <c r="G37" s="117" t="str">
        <f>IF(ISERROR(VLOOKUP(C37,[2]!tesserati[#Data],4,FALSE)),"",VLOOKUP(C37,[2]!tesserati[#Data],4,FALSE))</f>
        <v/>
      </c>
      <c r="H37" s="22" t="str">
        <f>IF(ISERROR(VLOOKUP(C37,[2]!tesserati[#Data],8,FALSE)),"",VLOOKUP(C37,[2]!tesserati[#Data],8,FALSE))</f>
        <v/>
      </c>
      <c r="I37" s="20"/>
      <c r="J37" s="153"/>
      <c r="K37" s="119"/>
      <c r="L37" s="116"/>
      <c r="M37" s="24"/>
    </row>
    <row r="38" spans="1:13" ht="29.15" customHeight="1" x14ac:dyDescent="0.35">
      <c r="A38" s="129"/>
      <c r="B38" s="114"/>
      <c r="D38" s="1"/>
      <c r="E38" s="1"/>
      <c r="F38" s="1"/>
      <c r="G38" s="1"/>
      <c r="H38" s="1"/>
      <c r="I38" s="20"/>
      <c r="J38" s="153"/>
      <c r="K38" s="119"/>
      <c r="L38" s="116"/>
      <c r="M38" s="24"/>
    </row>
    <row r="39" spans="1:13" ht="29.15" customHeight="1" x14ac:dyDescent="0.35">
      <c r="A39" s="129"/>
      <c r="B39" s="114"/>
      <c r="C39" s="151"/>
      <c r="D39" s="116"/>
      <c r="E39" s="116"/>
      <c r="F39" s="21" t="str">
        <f>IF(ISERROR(VLOOKUP(C39,[2]!tesserati[#Data],6,FALSE)),"",VLOOKUP(C39,[2]!tesserati[#Data],6,FALSE))</f>
        <v/>
      </c>
      <c r="G39" s="117" t="str">
        <f>IF(ISERROR(VLOOKUP(C39,[2]!tesserati[#Data],4,FALSE)),"",VLOOKUP(C39,[2]!tesserati[#Data],4,FALSE))</f>
        <v/>
      </c>
      <c r="H39" s="22" t="str">
        <f>IF(ISERROR(VLOOKUP(C39,[2]!tesserati[#Data],8,FALSE)),"",VLOOKUP(C39,[2]!tesserati[#Data],8,FALSE))</f>
        <v/>
      </c>
      <c r="I39" s="20"/>
      <c r="J39" s="153"/>
      <c r="K39" s="119"/>
      <c r="L39" s="116"/>
      <c r="M39" s="24"/>
    </row>
    <row r="40" spans="1:13" ht="29.15" customHeight="1" x14ac:dyDescent="0.35">
      <c r="A40" s="129"/>
      <c r="B40" s="114"/>
      <c r="C40" s="151"/>
      <c r="D40" s="116"/>
      <c r="E40" s="116"/>
      <c r="F40" s="21" t="str">
        <f>IF(ISERROR(VLOOKUP(C40,[2]!tesserati[#Data],6,FALSE)),"",VLOOKUP(C40,[2]!tesserati[#Data],6,FALSE))</f>
        <v/>
      </c>
      <c r="G40" s="117" t="str">
        <f>IF(ISERROR(VLOOKUP(C40,[2]!tesserati[#Data],4,FALSE)),"",VLOOKUP(C40,[2]!tesserati[#Data],4,FALSE))</f>
        <v/>
      </c>
      <c r="H40" s="22" t="str">
        <f>IF(ISERROR(VLOOKUP(C40,[2]!tesserati[#Data],8,FALSE)),"",VLOOKUP(C40,[2]!tesserati[#Data],8,FALSE))</f>
        <v/>
      </c>
      <c r="I40" s="20"/>
      <c r="J40" s="123"/>
      <c r="K40" s="119"/>
      <c r="L40" s="116"/>
      <c r="M40" s="24"/>
    </row>
    <row r="41" spans="1:13" ht="29.15" customHeight="1" x14ac:dyDescent="0.35">
      <c r="A41" s="129"/>
      <c r="B41" s="114"/>
      <c r="C41" s="151"/>
      <c r="D41" s="116"/>
      <c r="E41" s="116"/>
      <c r="F41" s="21" t="str">
        <f>IF(ISERROR(VLOOKUP(C41,[2]!tesserati[#Data],6,FALSE)),"",VLOOKUP(C41,[2]!tesserati[#Data],6,FALSE))</f>
        <v/>
      </c>
      <c r="G41" s="117" t="str">
        <f>IF(ISERROR(VLOOKUP(C41,[2]!tesserati[#Data],4,FALSE)),"",VLOOKUP(C41,[2]!tesserati[#Data],4,FALSE))</f>
        <v/>
      </c>
      <c r="H41" s="22" t="str">
        <f>IF(ISERROR(VLOOKUP(C41,[2]!tesserati[#Data],8,FALSE)),"",VLOOKUP(C41,[2]!tesserati[#Data],8,FALSE))</f>
        <v/>
      </c>
      <c r="I41" s="20"/>
      <c r="J41" s="123"/>
      <c r="K41" s="119"/>
      <c r="L41" s="116"/>
      <c r="M41" s="24"/>
    </row>
    <row r="42" spans="1:13" ht="29.15" customHeight="1" x14ac:dyDescent="0.35">
      <c r="A42" s="129"/>
      <c r="B42" s="114"/>
      <c r="C42" s="151"/>
      <c r="D42" s="116"/>
      <c r="E42" s="116"/>
      <c r="F42" s="21" t="str">
        <f>IF(ISERROR(VLOOKUP(C42,[2]!tesserati[#Data],6,FALSE)),"",VLOOKUP(C42,[2]!tesserati[#Data],6,FALSE))</f>
        <v/>
      </c>
      <c r="G42" s="117" t="str">
        <f>IF(ISERROR(VLOOKUP(C42,[2]!tesserati[#Data],4,FALSE)),"",VLOOKUP(C42,[2]!tesserati[#Data],4,FALSE))</f>
        <v/>
      </c>
      <c r="H42" s="22" t="str">
        <f>IF(ISERROR(VLOOKUP(C42,[2]!tesserati[#Data],8,FALSE)),"",VLOOKUP(C42,[2]!tesserati[#Data],8,FALSE))</f>
        <v/>
      </c>
      <c r="I42" s="20"/>
      <c r="J42" s="123"/>
      <c r="K42" s="119"/>
      <c r="L42" s="116"/>
      <c r="M42" s="24"/>
    </row>
    <row r="43" spans="1:13" ht="29.15" customHeight="1" x14ac:dyDescent="0.35">
      <c r="A43" s="129"/>
      <c r="B43" s="114"/>
      <c r="C43" s="151"/>
      <c r="D43" s="116"/>
      <c r="E43" s="116"/>
      <c r="F43" s="21" t="str">
        <f>IF(ISERROR(VLOOKUP(C43,[2]!tesserati[#Data],6,FALSE)),"",VLOOKUP(C43,[2]!tesserati[#Data],6,FALSE))</f>
        <v/>
      </c>
      <c r="G43" s="117" t="str">
        <f>IF(ISERROR(VLOOKUP(C43,[2]!tesserati[#Data],4,FALSE)),"",VLOOKUP(C43,[2]!tesserati[#Data],4,FALSE))</f>
        <v/>
      </c>
      <c r="H43" s="22" t="str">
        <f>IF(ISERROR(VLOOKUP(C43,[2]!tesserati[#Data],8,FALSE)),"",VLOOKUP(C43,[2]!tesserati[#Data],8,FALSE))</f>
        <v/>
      </c>
      <c r="I43" s="20"/>
      <c r="J43" s="123"/>
      <c r="K43" s="119"/>
      <c r="L43" s="116"/>
      <c r="M43" s="24"/>
    </row>
    <row r="44" spans="1:13" ht="29.15" customHeight="1" x14ac:dyDescent="0.35">
      <c r="A44" s="129"/>
      <c r="B44" s="114"/>
      <c r="C44" s="151"/>
      <c r="D44" s="116"/>
      <c r="E44" s="116"/>
      <c r="F44" s="21" t="str">
        <f>IF(ISERROR(VLOOKUP(C44,[2]!tesserati[#Data],6,FALSE)),"",VLOOKUP(C44,[2]!tesserati[#Data],6,FALSE))</f>
        <v/>
      </c>
      <c r="G44" s="117" t="str">
        <f>IF(ISERROR(VLOOKUP(C44,[2]!tesserati[#Data],4,FALSE)),"",VLOOKUP(C44,[2]!tesserati[#Data],4,FALSE))</f>
        <v/>
      </c>
      <c r="H44" s="22" t="str">
        <f>IF(ISERROR(VLOOKUP(C44,[2]!tesserati[#Data],8,FALSE)),"",VLOOKUP(C44,[2]!tesserati[#Data],8,FALSE))</f>
        <v/>
      </c>
      <c r="I44" s="20"/>
      <c r="J44" s="123"/>
      <c r="K44" s="119"/>
      <c r="L44" s="116"/>
      <c r="M44" s="24"/>
    </row>
    <row r="45" spans="1:13" ht="29.15" customHeight="1" x14ac:dyDescent="0.35">
      <c r="A45" s="129"/>
      <c r="B45" s="114"/>
      <c r="C45" s="151"/>
      <c r="D45" s="116"/>
      <c r="E45" s="116"/>
      <c r="F45" s="21" t="str">
        <f>IF(ISERROR(VLOOKUP(C45,[2]!tesserati[#Data],6,FALSE)),"",VLOOKUP(C45,[2]!tesserati[#Data],6,FALSE))</f>
        <v/>
      </c>
      <c r="G45" s="117" t="str">
        <f>IF(ISERROR(VLOOKUP(C45,[2]!tesserati[#Data],4,FALSE)),"",VLOOKUP(C45,[2]!tesserati[#Data],4,FALSE))</f>
        <v/>
      </c>
      <c r="H45" s="22" t="str">
        <f>IF(ISERROR(VLOOKUP(C45,[2]!tesserati[#Data],8,FALSE)),"",VLOOKUP(C45,[2]!tesserati[#Data],8,FALSE))</f>
        <v/>
      </c>
      <c r="I45" s="20"/>
      <c r="J45" s="123"/>
      <c r="K45" s="119"/>
      <c r="L45" s="116"/>
      <c r="M45" s="24"/>
    </row>
    <row r="46" spans="1:13" ht="29.15" customHeight="1" x14ac:dyDescent="0.35">
      <c r="A46" s="129"/>
      <c r="B46" s="114"/>
      <c r="C46" s="151"/>
      <c r="D46" s="116"/>
      <c r="E46" s="116"/>
      <c r="F46" s="21" t="str">
        <f>IF(ISERROR(VLOOKUP(C46,[2]!tesserati[#Data],6,FALSE)),"",VLOOKUP(C46,[2]!tesserati[#Data],6,FALSE))</f>
        <v/>
      </c>
      <c r="G46" s="117" t="str">
        <f>IF(ISERROR(VLOOKUP(C46,[2]!tesserati[#Data],4,FALSE)),"",VLOOKUP(C46,[2]!tesserati[#Data],4,FALSE))</f>
        <v/>
      </c>
      <c r="H46" s="22" t="str">
        <f>IF(ISERROR(VLOOKUP(C46,[2]!tesserati[#Data],8,FALSE)),"",VLOOKUP(C46,[2]!tesserati[#Data],8,FALSE))</f>
        <v/>
      </c>
      <c r="I46" s="20"/>
      <c r="J46" s="123"/>
      <c r="K46" s="119"/>
      <c r="L46" s="116"/>
      <c r="M46" s="24"/>
    </row>
    <row r="47" spans="1:13" ht="29.15" customHeight="1" x14ac:dyDescent="0.35">
      <c r="A47" s="129"/>
      <c r="B47" s="114"/>
      <c r="C47" s="151"/>
      <c r="D47" s="116"/>
      <c r="E47" s="116"/>
      <c r="F47" s="21" t="str">
        <f>IF(ISERROR(VLOOKUP(C47,[2]!tesserati[#Data],6,FALSE)),"",VLOOKUP(C47,[2]!tesserati[#Data],6,FALSE))</f>
        <v/>
      </c>
      <c r="G47" s="117" t="str">
        <f>IF(ISERROR(VLOOKUP(C47,[2]!tesserati[#Data],4,FALSE)),"",VLOOKUP(C47,[2]!tesserati[#Data],4,FALSE))</f>
        <v/>
      </c>
      <c r="H47" s="22" t="str">
        <f>IF(ISERROR(VLOOKUP(C47,[2]!tesserati[#Data],8,FALSE)),"",VLOOKUP(C47,[2]!tesserati[#Data],8,FALSE))</f>
        <v/>
      </c>
      <c r="I47" s="20"/>
      <c r="J47" s="123"/>
      <c r="K47" s="119"/>
      <c r="L47" s="116"/>
      <c r="M47" s="24"/>
    </row>
    <row r="48" spans="1:13" ht="29.15" customHeight="1" x14ac:dyDescent="0.35">
      <c r="A48" s="132"/>
      <c r="B48" s="114"/>
      <c r="C48" s="123"/>
      <c r="D48" s="124"/>
      <c r="E48" s="124"/>
      <c r="F48" s="38" t="str">
        <f>IF(ISERROR(VLOOKUP(C48,[2]!tesserati[#Data],6,FALSE)),"",VLOOKUP(C48,[2]!tesserati[#Data],6,FALSE))</f>
        <v/>
      </c>
      <c r="G48" s="38" t="str">
        <f>IF(ISERROR(VLOOKUP(C48,[2]!tesserati[#Data],4,FALSE)),"",VLOOKUP(C48,[2]!tesserati[#Data],4,FALSE))</f>
        <v/>
      </c>
      <c r="H48" s="38" t="str">
        <f>IF(ISERROR(VLOOKUP(C48,[2]!tesserati[#Data],8,FALSE)),"",VLOOKUP(C48,[2]!tesserati[#Data],8,FALSE))</f>
        <v/>
      </c>
      <c r="I48" s="24"/>
      <c r="J48" s="123"/>
      <c r="K48" s="24"/>
      <c r="L48" s="124"/>
      <c r="M48" s="24"/>
    </row>
    <row r="49" spans="1:13" ht="29.15" customHeight="1" x14ac:dyDescent="0.35">
      <c r="A49" s="132"/>
      <c r="B49" s="114"/>
      <c r="C49" s="123"/>
      <c r="D49" s="124"/>
      <c r="E49" s="124"/>
      <c r="F49" s="38" t="str">
        <f>IF(ISERROR(VLOOKUP(C49,[2]!tesserati[#Data],6,FALSE)),"",VLOOKUP(C49,[2]!tesserati[#Data],6,FALSE))</f>
        <v/>
      </c>
      <c r="G49" s="38" t="str">
        <f>IF(ISERROR(VLOOKUP(C49,[2]!tesserati[#Data],4,FALSE)),"",VLOOKUP(C49,[2]!tesserati[#Data],4,FALSE))</f>
        <v/>
      </c>
      <c r="H49" s="38" t="str">
        <f>IF(ISERROR(VLOOKUP(C49,[2]!tesserati[#Data],8,FALSE)),"",VLOOKUP(C49,[2]!tesserati[#Data],8,FALSE))</f>
        <v/>
      </c>
      <c r="I49" s="24"/>
      <c r="J49" s="123"/>
      <c r="K49" s="24"/>
      <c r="L49" s="124"/>
      <c r="M49" s="24"/>
    </row>
    <row r="50" spans="1:13" ht="29.15" customHeight="1" x14ac:dyDescent="0.35">
      <c r="A50" s="132"/>
      <c r="B50" s="114"/>
      <c r="C50" s="123"/>
      <c r="D50" s="124"/>
      <c r="E50" s="124"/>
      <c r="F50" s="38" t="str">
        <f>IF(ISERROR(VLOOKUP(C50,[2]!tesserati[#Data],6,FALSE)),"",VLOOKUP(C50,[2]!tesserati[#Data],6,FALSE))</f>
        <v/>
      </c>
      <c r="G50" s="38" t="str">
        <f>IF(ISERROR(VLOOKUP(C50,[2]!tesserati[#Data],4,FALSE)),"",VLOOKUP(C50,[2]!tesserati[#Data],4,FALSE))</f>
        <v/>
      </c>
      <c r="H50" s="38" t="str">
        <f>IF(ISERROR(VLOOKUP(C50,[2]!tesserati[#Data],8,FALSE)),"",VLOOKUP(C50,[2]!tesserati[#Data],8,FALSE))</f>
        <v/>
      </c>
      <c r="I50" s="24"/>
      <c r="J50" s="123"/>
      <c r="K50" s="24"/>
      <c r="L50" s="124"/>
      <c r="M50" s="24"/>
    </row>
    <row r="51" spans="1:13" ht="29.15" customHeight="1" x14ac:dyDescent="0.35">
      <c r="A51" s="132"/>
      <c r="B51" s="114"/>
      <c r="C51" s="123"/>
      <c r="D51" s="124"/>
      <c r="E51" s="124"/>
      <c r="F51" s="38" t="str">
        <f>IF(ISERROR(VLOOKUP(C51,[2]!tesserati[#Data],6,FALSE)),"",VLOOKUP(C51,[2]!tesserati[#Data],6,FALSE))</f>
        <v/>
      </c>
      <c r="G51" s="38" t="str">
        <f>IF(ISERROR(VLOOKUP(C51,[2]!tesserati[#Data],4,FALSE)),"",VLOOKUP(C51,[2]!tesserati[#Data],4,FALSE))</f>
        <v/>
      </c>
      <c r="H51" s="38" t="str">
        <f>IF(ISERROR(VLOOKUP(C51,[2]!tesserati[#Data],8,FALSE)),"",VLOOKUP(C51,[2]!tesserati[#Data],8,FALSE))</f>
        <v/>
      </c>
      <c r="I51" s="24"/>
      <c r="J51" s="123"/>
      <c r="K51" s="24"/>
      <c r="L51" s="124"/>
      <c r="M51" s="24"/>
    </row>
    <row r="52" spans="1:13" ht="29.15" customHeight="1" x14ac:dyDescent="0.35">
      <c r="A52" s="132"/>
      <c r="B52" s="114"/>
      <c r="C52" s="123"/>
      <c r="D52" s="124"/>
      <c r="E52" s="124"/>
      <c r="F52" s="38" t="str">
        <f>IF(ISERROR(VLOOKUP(C52,[2]!tesserati[#Data],6,FALSE)),"",VLOOKUP(C52,[2]!tesserati[#Data],6,FALSE))</f>
        <v/>
      </c>
      <c r="G52" s="38" t="str">
        <f>IF(ISERROR(VLOOKUP(C52,[2]!tesserati[#Data],4,FALSE)),"",VLOOKUP(C52,[2]!tesserati[#Data],4,FALSE))</f>
        <v/>
      </c>
      <c r="H52" s="38" t="str">
        <f>IF(ISERROR(VLOOKUP(C52,[2]!tesserati[#Data],8,FALSE)),"",VLOOKUP(C52,[2]!tesserati[#Data],8,FALSE))</f>
        <v/>
      </c>
      <c r="I52" s="24"/>
      <c r="J52" s="123"/>
      <c r="K52" s="24"/>
      <c r="L52" s="124"/>
      <c r="M52" s="24"/>
    </row>
    <row r="53" spans="1:13" ht="29.15" customHeight="1" x14ac:dyDescent="0.35">
      <c r="A53" s="132"/>
      <c r="B53" s="114"/>
      <c r="C53" s="123"/>
      <c r="D53" s="124"/>
      <c r="E53" s="124"/>
      <c r="F53" s="38" t="str">
        <f>IF(ISERROR(VLOOKUP(C53,[2]!tesserati[#Data],6,FALSE)),"",VLOOKUP(C53,[2]!tesserati[#Data],6,FALSE))</f>
        <v/>
      </c>
      <c r="G53" s="38" t="str">
        <f>IF(ISERROR(VLOOKUP(C53,[2]!tesserati[#Data],4,FALSE)),"",VLOOKUP(C53,[2]!tesserati[#Data],4,FALSE))</f>
        <v/>
      </c>
      <c r="H53" s="38" t="str">
        <f>IF(ISERROR(VLOOKUP(C53,[2]!tesserati[#Data],8,FALSE)),"",VLOOKUP(C53,[2]!tesserati[#Data],8,FALSE))</f>
        <v/>
      </c>
      <c r="I53" s="24"/>
      <c r="J53" s="123"/>
      <c r="K53" s="24"/>
      <c r="L53" s="124"/>
      <c r="M53" s="24"/>
    </row>
    <row r="54" spans="1:13" ht="29.15" customHeight="1" x14ac:dyDescent="0.35">
      <c r="A54" s="140"/>
      <c r="B54" s="114"/>
      <c r="C54" s="123"/>
      <c r="D54" s="124"/>
      <c r="E54" s="124"/>
      <c r="F54" s="38" t="str">
        <f>IF(ISERROR(VLOOKUP(C54,[2]!tesserati[#Data],6,FALSE)),"",VLOOKUP(C54,[2]!tesserati[#Data],6,FALSE))</f>
        <v/>
      </c>
      <c r="G54" s="38" t="str">
        <f>IF(ISERROR(VLOOKUP(C54,[2]!tesserati[#Data],4,FALSE)),"",VLOOKUP(C54,[2]!tesserati[#Data],4,FALSE))</f>
        <v/>
      </c>
      <c r="H54" s="38" t="str">
        <f>IF(ISERROR(VLOOKUP(C54,[2]!tesserati[#Data],8,FALSE)),"",VLOOKUP(C54,[2]!tesserati[#Data],8,FALSE))</f>
        <v/>
      </c>
      <c r="I54" s="24"/>
      <c r="J54" s="123"/>
      <c r="K54" s="24"/>
      <c r="L54" s="124"/>
      <c r="M54" s="24"/>
    </row>
    <row r="55" spans="1:13" ht="29.15" customHeight="1" x14ac:dyDescent="0.35">
      <c r="A55" s="352"/>
      <c r="B55" s="114"/>
      <c r="C55" s="77"/>
      <c r="D55" s="124"/>
      <c r="E55" s="124"/>
      <c r="F55" s="38" t="str">
        <f>IF(ISERROR(VLOOKUP(C55,[2]!tesserati[#Data],6,FALSE)),"",VLOOKUP(C55,[2]!tesserati[#Data],6,FALSE))</f>
        <v/>
      </c>
      <c r="G55" s="38" t="str">
        <f>IF(ISERROR(VLOOKUP(C55,[2]!tesserati[#Data],4,FALSE)),"",VLOOKUP(C55,[2]!tesserati[#Data],4,FALSE))</f>
        <v/>
      </c>
      <c r="H55" s="38" t="str">
        <f>IF(ISERROR(VLOOKUP(C55,[2]!tesserati[#Data],8,FALSE)),"",VLOOKUP(C55,[2]!tesserati[#Data],8,FALSE))</f>
        <v/>
      </c>
      <c r="I55" s="24"/>
      <c r="J55" s="123"/>
      <c r="K55" s="24"/>
      <c r="L55" s="124"/>
      <c r="M55" s="24"/>
    </row>
    <row r="56" spans="1:13" ht="29.15" customHeight="1" x14ac:dyDescent="0.35">
      <c r="A56" s="353"/>
      <c r="B56" s="114"/>
      <c r="C56" s="123"/>
      <c r="D56" s="124"/>
      <c r="E56" s="124"/>
      <c r="F56" s="38" t="str">
        <f>IF(ISERROR(VLOOKUP(C56,[2]!tesserati[#Data],6,FALSE)),"",VLOOKUP(C56,[2]!tesserati[#Data],6,FALSE))</f>
        <v/>
      </c>
      <c r="G56" s="38" t="str">
        <f>IF(ISERROR(VLOOKUP(C56,[2]!tesserati[#Data],4,FALSE)),"",VLOOKUP(C56,[2]!tesserati[#Data],4,FALSE))</f>
        <v/>
      </c>
      <c r="H56" s="38" t="str">
        <f>IF(ISERROR(VLOOKUP(C56,[2]!tesserati[#Data],8,FALSE)),"",VLOOKUP(C56,[2]!tesserati[#Data],8,FALSE))</f>
        <v/>
      </c>
      <c r="I56" s="24"/>
      <c r="J56" s="123"/>
      <c r="K56" s="24"/>
      <c r="L56" s="124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 t="str">
        <f>IF(ISERROR(VLOOKUP(C57,[2]!tesserati[#Data],6,FALSE)),"",VLOOKUP(C57,[2]!tesserati[#Data],6,FALSE))</f>
        <v/>
      </c>
      <c r="G57" s="38" t="str">
        <f>IF(ISERROR(VLOOKUP(C57,[2]!tesserati[#Data],4,FALSE)),"",VLOOKUP(C57,[2]!tesserati[#Data],4,FALSE))</f>
        <v/>
      </c>
      <c r="H57" s="38" t="str">
        <f>IF(ISERROR(VLOOKUP(C57,[2]!tesserati[#Data],8,FALSE)),"",VLOOKUP(C57,[2]!tesserati[#Data],8,FALSE))</f>
        <v/>
      </c>
      <c r="I57" s="24"/>
      <c r="J57" s="123"/>
      <c r="K57" s="24"/>
      <c r="L57" s="124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 t="str">
        <f>IF(ISERROR(VLOOKUP(C58,[2]!tesserati[#Data],6,FALSE)),"",VLOOKUP(C58,[2]!tesserati[#Data],6,FALSE))</f>
        <v/>
      </c>
      <c r="G58" s="38" t="str">
        <f>IF(ISERROR(VLOOKUP(C58,[2]!tesserati[#Data],4,FALSE)),"",VLOOKUP(C58,[2]!tesserati[#Data],4,FALSE))</f>
        <v/>
      </c>
      <c r="H58" s="38" t="str">
        <f>IF(ISERROR(VLOOKUP(C58,[2]!tesserati[#Data],8,FALSE)),"",VLOOKUP(C58,[2]!tesserati[#Data],8,FALSE))</f>
        <v/>
      </c>
      <c r="I58" s="24"/>
      <c r="J58" s="123"/>
      <c r="K58" s="24"/>
      <c r="L58" s="124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 t="str">
        <f>IF(ISERROR(VLOOKUP(C59,[2]!tesserati[#Data],6,FALSE)),"",VLOOKUP(C59,[2]!tesserati[#Data],6,FALSE))</f>
        <v/>
      </c>
      <c r="G59" s="38" t="str">
        <f>IF(ISERROR(VLOOKUP(C59,[2]!tesserati[#Data],4,FALSE)),"",VLOOKUP(C59,[2]!tesserati[#Data],4,FALSE))</f>
        <v/>
      </c>
      <c r="H59" s="38" t="str">
        <f>IF(ISERROR(VLOOKUP(C59,[2]!tesserati[#Data],8,FALSE)),"",VLOOKUP(C59,[2]!tesserati[#Data],8,FALSE))</f>
        <v/>
      </c>
      <c r="I59" s="24"/>
      <c r="J59" s="123"/>
      <c r="K59" s="24"/>
      <c r="L59" s="124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 t="str">
        <f>IF(ISERROR(VLOOKUP(C60,[2]!tesserati[#Data],6,FALSE)),"",VLOOKUP(C60,[2]!tesserati[#Data],6,FALSE))</f>
        <v/>
      </c>
      <c r="G60" s="38" t="str">
        <f>IF(ISERROR(VLOOKUP(C60,[2]!tesserati[#Data],4,FALSE)),"",VLOOKUP(C60,[2]!tesserati[#Data],4,FALSE))</f>
        <v/>
      </c>
      <c r="H60" s="38" t="str">
        <f>IF(ISERROR(VLOOKUP(C60,[2]!tesserati[#Data],8,FALSE)),"",VLOOKUP(C60,[2]!tesserati[#Data],8,FALSE))</f>
        <v/>
      </c>
      <c r="I60" s="24"/>
      <c r="J60" s="123"/>
      <c r="K60" s="24"/>
      <c r="L60" s="124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 t="str">
        <f>IF(ISERROR(VLOOKUP(C61,[2]!tesserati[#Data],6,FALSE)),"",VLOOKUP(C61,[2]!tesserati[#Data],6,FALSE))</f>
        <v/>
      </c>
      <c r="G61" s="38" t="str">
        <f>IF(ISERROR(VLOOKUP(C61,[2]!tesserati[#Data],4,FALSE)),"",VLOOKUP(C61,[2]!tesserati[#Data],4,FALSE))</f>
        <v/>
      </c>
      <c r="H61" s="38" t="str">
        <f>IF(ISERROR(VLOOKUP(C61,[2]!tesserati[#Data],8,FALSE)),"",VLOOKUP(C61,[2]!tesserati[#Data],8,FALSE))</f>
        <v/>
      </c>
      <c r="I61" s="24"/>
      <c r="J61" s="123"/>
      <c r="K61" s="24"/>
      <c r="L61" s="124"/>
      <c r="M61" s="24"/>
    </row>
    <row r="62" spans="1:13" ht="29.15" customHeight="1" x14ac:dyDescent="0.35">
      <c r="A62" s="353"/>
      <c r="B62" s="114"/>
      <c r="C62" s="123"/>
      <c r="D62" s="124"/>
      <c r="E62" s="124"/>
      <c r="F62" s="38" t="str">
        <f>IF(ISERROR(VLOOKUP(C62,[2]!tesserati[#Data],6,FALSE)),"",VLOOKUP(C62,[2]!tesserati[#Data],6,FALSE))</f>
        <v/>
      </c>
      <c r="G62" s="38" t="str">
        <f>IF(ISERROR(VLOOKUP(C62,[2]!tesserati[#Data],4,FALSE)),"",VLOOKUP(C62,[2]!tesserati[#Data],4,FALSE))</f>
        <v/>
      </c>
      <c r="H62" s="38" t="str">
        <f>IF(ISERROR(VLOOKUP(C62,[2]!tesserati[#Data],8,FALSE)),"",VLOOKUP(C62,[2]!tesserati[#Data],8,FALSE))</f>
        <v/>
      </c>
      <c r="I62" s="24"/>
      <c r="J62" s="123"/>
      <c r="K62" s="24"/>
      <c r="L62" s="124"/>
      <c r="M62" s="24"/>
    </row>
    <row r="63" spans="1:13" ht="29.15" customHeight="1" x14ac:dyDescent="0.35">
      <c r="A63" s="353"/>
      <c r="B63" s="114"/>
      <c r="C63" s="123"/>
      <c r="D63" s="124"/>
      <c r="E63" s="124"/>
      <c r="F63" s="38" t="str">
        <f>IF(ISERROR(VLOOKUP(C63,[2]!tesserati[#Data],6,FALSE)),"",VLOOKUP(C63,[2]!tesserati[#Data],6,FALSE))</f>
        <v/>
      </c>
      <c r="G63" s="38" t="str">
        <f>IF(ISERROR(VLOOKUP(C63,[2]!tesserati[#Data],4,FALSE)),"",VLOOKUP(C63,[2]!tesserati[#Data],4,FALSE))</f>
        <v/>
      </c>
      <c r="H63" s="38" t="str">
        <f>IF(ISERROR(VLOOKUP(C63,[2]!tesserati[#Data],8,FALSE)),"",VLOOKUP(C63,[2]!tesserati[#Data],8,FALSE))</f>
        <v/>
      </c>
      <c r="I63" s="24"/>
      <c r="J63" s="123"/>
      <c r="K63" s="24"/>
      <c r="L63" s="124"/>
      <c r="M63" s="24"/>
    </row>
    <row r="64" spans="1:13" ht="29.15" customHeight="1" x14ac:dyDescent="0.35">
      <c r="A64" s="353"/>
      <c r="B64" s="114"/>
      <c r="C64" s="123"/>
      <c r="D64" s="124"/>
      <c r="E64" s="124"/>
      <c r="F64" s="38" t="str">
        <f>IF(ISERROR(VLOOKUP(C64,[2]!tesserati[#Data],6,FALSE)),"",VLOOKUP(C64,[2]!tesserati[#Data],6,FALSE))</f>
        <v/>
      </c>
      <c r="G64" s="38" t="str">
        <f>IF(ISERROR(VLOOKUP(C64,[2]!tesserati[#Data],4,FALSE)),"",VLOOKUP(C64,[2]!tesserati[#Data],4,FALSE))</f>
        <v/>
      </c>
      <c r="H64" s="38" t="str">
        <f>IF(ISERROR(VLOOKUP(C64,[2]!tesserati[#Data],8,FALSE)),"",VLOOKUP(C64,[2]!tesserati[#Data],8,FALSE))</f>
        <v/>
      </c>
      <c r="I64" s="24"/>
      <c r="J64" s="123"/>
      <c r="K64" s="24"/>
      <c r="L64" s="124"/>
      <c r="M64" s="24"/>
    </row>
    <row r="65" spans="1:13" ht="29.15" customHeight="1" x14ac:dyDescent="0.35">
      <c r="A65" s="353"/>
      <c r="B65" s="114"/>
      <c r="C65" s="123"/>
      <c r="D65" s="124"/>
      <c r="E65" s="124"/>
      <c r="F65" s="38" t="str">
        <f>IF(ISERROR(VLOOKUP(C65,[2]!tesserati[#Data],6,FALSE)),"",VLOOKUP(C65,[2]!tesserati[#Data],6,FALSE))</f>
        <v/>
      </c>
      <c r="G65" s="38" t="str">
        <f>IF(ISERROR(VLOOKUP(C65,[2]!tesserati[#Data],4,FALSE)),"",VLOOKUP(C65,[2]!tesserati[#Data],4,FALSE))</f>
        <v/>
      </c>
      <c r="H65" s="38" t="str">
        <f>IF(ISERROR(VLOOKUP(C65,[2]!tesserati[#Data],8,FALSE)),"",VLOOKUP(C65,[2]!tesserati[#Data],8,FALSE))</f>
        <v/>
      </c>
      <c r="I65" s="24"/>
      <c r="J65" s="123"/>
      <c r="K65" s="24"/>
      <c r="L65" s="124"/>
      <c r="M65" s="24"/>
    </row>
    <row r="66" spans="1:13" ht="29.15" customHeight="1" x14ac:dyDescent="0.35">
      <c r="A66" s="353"/>
      <c r="B66" s="114"/>
      <c r="C66" s="123"/>
      <c r="D66" s="124"/>
      <c r="E66" s="124"/>
      <c r="F66" s="38" t="str">
        <f>IF(ISERROR(VLOOKUP(C66,[2]!tesserati[#Data],6,FALSE)),"",VLOOKUP(C66,[2]!tesserati[#Data],6,FALSE))</f>
        <v/>
      </c>
      <c r="G66" s="38" t="str">
        <f>IF(ISERROR(VLOOKUP(C66,[2]!tesserati[#Data],4,FALSE)),"",VLOOKUP(C66,[2]!tesserati[#Data],4,FALSE))</f>
        <v/>
      </c>
      <c r="H66" s="38" t="str">
        <f>IF(ISERROR(VLOOKUP(C66,[2]!tesserati[#Data],8,FALSE)),"",VLOOKUP(C66,[2]!tesserati[#Data],8,FALSE))</f>
        <v/>
      </c>
      <c r="I66" s="24"/>
      <c r="J66" s="123"/>
      <c r="K66" s="24"/>
      <c r="L66" s="124"/>
      <c r="M66" s="24"/>
    </row>
    <row r="67" spans="1:13" ht="29.15" customHeight="1" x14ac:dyDescent="0.35">
      <c r="A67" s="353"/>
      <c r="B67" s="114"/>
      <c r="C67" s="123"/>
      <c r="D67" s="124"/>
      <c r="E67" s="124"/>
      <c r="F67" s="38" t="str">
        <f>IF(ISERROR(VLOOKUP(C67,[2]!tesserati[#Data],6,FALSE)),"",VLOOKUP(C67,[2]!tesserati[#Data],6,FALSE))</f>
        <v/>
      </c>
      <c r="G67" s="38" t="str">
        <f>IF(ISERROR(VLOOKUP(C67,[2]!tesserati[#Data],4,FALSE)),"",VLOOKUP(C67,[2]!tesserati[#Data],4,FALSE))</f>
        <v/>
      </c>
      <c r="H67" s="38" t="str">
        <f>IF(ISERROR(VLOOKUP(C67,[2]!tesserati[#Data],8,FALSE)),"",VLOOKUP(C67,[2]!tesserati[#Data],8,FALSE))</f>
        <v/>
      </c>
      <c r="I67" s="24"/>
      <c r="J67" s="123"/>
      <c r="K67" s="24"/>
      <c r="L67" s="124"/>
      <c r="M67" s="24"/>
    </row>
    <row r="68" spans="1:13" ht="29.15" customHeight="1" x14ac:dyDescent="0.35">
      <c r="A68" s="353"/>
      <c r="B68" s="114"/>
      <c r="C68" s="123"/>
      <c r="D68" s="124"/>
      <c r="E68" s="124"/>
      <c r="F68" s="38" t="str">
        <f>IF(ISERROR(VLOOKUP(C68,[2]!tesserati[#Data],6,FALSE)),"",VLOOKUP(C68,[2]!tesserati[#Data],6,FALSE))</f>
        <v/>
      </c>
      <c r="G68" s="38" t="str">
        <f>IF(ISERROR(VLOOKUP(C68,[2]!tesserati[#Data],4,FALSE)),"",VLOOKUP(C68,[2]!tesserati[#Data],4,FALSE))</f>
        <v/>
      </c>
      <c r="H68" s="38" t="str">
        <f>IF(ISERROR(VLOOKUP(C68,[2]!tesserati[#Data],8,FALSE)),"",VLOOKUP(C68,[2]!tesserati[#Data],8,FALSE))</f>
        <v/>
      </c>
      <c r="I68" s="24"/>
      <c r="J68" s="123"/>
      <c r="K68" s="24"/>
      <c r="L68" s="124"/>
      <c r="M68" s="24"/>
    </row>
    <row r="69" spans="1:13" ht="24.9" customHeight="1" x14ac:dyDescent="0.35">
      <c r="A69" s="353"/>
      <c r="B69" s="114"/>
      <c r="C69" s="123"/>
      <c r="D69" s="124"/>
      <c r="E69" s="124"/>
      <c r="F69" s="38" t="str">
        <f>IF(ISERROR(VLOOKUP(C69,[2]!tesserati[#Data],6,FALSE)),"",VLOOKUP(C69,[2]!tesserati[#Data],6,FALSE))</f>
        <v/>
      </c>
      <c r="G69" s="38" t="str">
        <f>IF(ISERROR(VLOOKUP(C69,[2]!tesserati[#Data],4,FALSE)),"",VLOOKUP(C69,[2]!tesserati[#Data],4,FALSE))</f>
        <v/>
      </c>
      <c r="H69" s="38" t="str">
        <f>IF(ISERROR(VLOOKUP(C69,[2]!tesserati[#Data],8,FALSE)),"",VLOOKUP(C69,[2]!tesserati[#Data],8,FALSE))</f>
        <v/>
      </c>
      <c r="I69" s="24"/>
      <c r="J69" s="123"/>
      <c r="K69" s="24"/>
      <c r="L69" s="124"/>
      <c r="M69" s="24"/>
    </row>
    <row r="70" spans="1:13" ht="24.9" customHeight="1" x14ac:dyDescent="0.35">
      <c r="A70" s="353"/>
      <c r="B70" s="114"/>
      <c r="C70" s="123"/>
      <c r="D70" s="124"/>
      <c r="E70" s="124"/>
      <c r="F70" s="38" t="str">
        <f>IF(ISERROR(VLOOKUP(C70,[2]!tesserati[#Data],6,FALSE)),"",VLOOKUP(C70,[2]!tesserati[#Data],6,FALSE))</f>
        <v/>
      </c>
      <c r="G70" s="38" t="str">
        <f>IF(ISERROR(VLOOKUP(C70,[2]!tesserati[#Data],4,FALSE)),"",VLOOKUP(C70,[2]!tesserati[#Data],4,FALSE))</f>
        <v/>
      </c>
      <c r="H70" s="38" t="str">
        <f>IF(ISERROR(VLOOKUP(C70,[2]!tesserati[#Data],8,FALSE)),"",VLOOKUP(C70,[2]!tesserati[#Data],8,FALSE))</f>
        <v/>
      </c>
      <c r="I70" s="24"/>
      <c r="J70" s="123"/>
      <c r="K70" s="24"/>
      <c r="L70" s="124"/>
      <c r="M70" s="24"/>
    </row>
    <row r="71" spans="1:13" ht="29.15" customHeight="1" x14ac:dyDescent="0.35">
      <c r="A71" s="352"/>
      <c r="B71" s="114"/>
      <c r="C71" s="123"/>
      <c r="D71" s="124"/>
      <c r="E71" s="124"/>
      <c r="F71" s="38" t="str">
        <f>IF(ISERROR(VLOOKUP(C71,[2]!tesserati[#Data],6,FALSE)),"",VLOOKUP(C71,[2]!tesserati[#Data],6,FALSE))</f>
        <v/>
      </c>
      <c r="G71" s="38" t="str">
        <f>IF(ISERROR(VLOOKUP(C71,[2]!tesserati[#Data],4,FALSE)),"",VLOOKUP(C71,[2]!tesserati[#Data],4,FALSE))</f>
        <v/>
      </c>
      <c r="H71" s="38" t="str">
        <f>IF(ISERROR(VLOOKUP(C71,[2]!tesserati[#Data],8,FALSE)),"",VLOOKUP(C71,[2]!tesserati[#Data],8,FALSE))</f>
        <v/>
      </c>
      <c r="I71" s="24"/>
      <c r="J71" s="123"/>
      <c r="K71" s="24"/>
      <c r="L71" s="124"/>
    </row>
    <row r="72" spans="1:13" ht="29.15" customHeight="1" x14ac:dyDescent="0.35">
      <c r="A72" s="353"/>
      <c r="B72" s="114"/>
      <c r="C72" s="123"/>
      <c r="D72" s="124"/>
      <c r="E72" s="124"/>
      <c r="F72" s="38" t="str">
        <f>IF(ISERROR(VLOOKUP(C72,[2]!tesserati[#Data],6,FALSE)),"",VLOOKUP(C72,[2]!tesserati[#Data],6,FALSE))</f>
        <v/>
      </c>
      <c r="G72" s="38" t="str">
        <f>IF(ISERROR(VLOOKUP(C72,[2]!tesserati[#Data],4,FALSE)),"",VLOOKUP(C72,[2]!tesserati[#Data],4,FALSE))</f>
        <v/>
      </c>
      <c r="H72" s="38" t="str">
        <f>IF(ISERROR(VLOOKUP(C72,[2]!tesserati[#Data],8,FALSE)),"",VLOOKUP(C72,[2]!tesserati[#Data],8,FALSE))</f>
        <v/>
      </c>
      <c r="I72" s="24"/>
      <c r="J72" s="123"/>
      <c r="K72" s="24"/>
      <c r="L72" s="124"/>
    </row>
    <row r="73" spans="1:13" ht="29.15" customHeight="1" x14ac:dyDescent="0.35">
      <c r="A73" s="353"/>
      <c r="B73" s="114"/>
      <c r="C73" s="123"/>
      <c r="D73" s="124"/>
      <c r="E73" s="124"/>
      <c r="F73" s="38" t="str">
        <f>IF(ISERROR(VLOOKUP(C73,[2]!tesserati[#Data],6,FALSE)),"",VLOOKUP(C73,[2]!tesserati[#Data],6,FALSE))</f>
        <v/>
      </c>
      <c r="G73" s="38" t="str">
        <f>IF(ISERROR(VLOOKUP(C73,[2]!tesserati[#Data],4,FALSE)),"",VLOOKUP(C73,[2]!tesserati[#Data],4,FALSE))</f>
        <v/>
      </c>
      <c r="H73" s="38" t="str">
        <f>IF(ISERROR(VLOOKUP(C73,[2]!tesserati[#Data],8,FALSE)),"",VLOOKUP(C73,[2]!tesserati[#Data],8,FALSE))</f>
        <v/>
      </c>
      <c r="I73" s="24"/>
      <c r="J73" s="123"/>
      <c r="K73" s="24"/>
      <c r="L73" s="124"/>
    </row>
    <row r="74" spans="1:13" ht="29.15" customHeight="1" x14ac:dyDescent="0.35">
      <c r="A74" s="353"/>
      <c r="B74" s="114"/>
      <c r="C74" s="123"/>
      <c r="D74" s="124"/>
      <c r="E74" s="124"/>
      <c r="F74" s="38" t="str">
        <f>IF(ISERROR(VLOOKUP(C74,[2]!tesserati[#Data],6,FALSE)),"",VLOOKUP(C74,[2]!tesserati[#Data],6,FALSE))</f>
        <v/>
      </c>
      <c r="G74" s="38" t="str">
        <f>IF(ISERROR(VLOOKUP(C74,[2]!tesserati[#Data],4,FALSE)),"",VLOOKUP(C74,[2]!tesserati[#Data],4,FALSE))</f>
        <v/>
      </c>
      <c r="H74" s="38" t="str">
        <f>IF(ISERROR(VLOOKUP(C74,[2]!tesserati[#Data],8,FALSE)),"",VLOOKUP(C74,[2]!tesserati[#Data],8,FALSE))</f>
        <v/>
      </c>
      <c r="I74" s="24"/>
      <c r="J74" s="123"/>
      <c r="K74" s="24"/>
      <c r="L74" s="124"/>
    </row>
    <row r="75" spans="1:13" ht="29.15" customHeight="1" x14ac:dyDescent="0.35">
      <c r="A75" s="353"/>
      <c r="B75" s="114"/>
      <c r="C75" s="123"/>
      <c r="D75" s="124"/>
      <c r="E75" s="124"/>
      <c r="F75" s="38" t="str">
        <f>IF(ISERROR(VLOOKUP(C75,[2]!tesserati[#Data],6,FALSE)),"",VLOOKUP(C75,[2]!tesserati[#Data],6,FALSE))</f>
        <v/>
      </c>
      <c r="G75" s="38" t="str">
        <f>IF(ISERROR(VLOOKUP(C75,[2]!tesserati[#Data],4,FALSE)),"",VLOOKUP(C75,[2]!tesserati[#Data],4,FALSE))</f>
        <v/>
      </c>
      <c r="H75" s="38" t="str">
        <f>IF(ISERROR(VLOOKUP(C75,[2]!tesserati[#Data],8,FALSE)),"",VLOOKUP(C75,[2]!tesserati[#Data],8,FALSE))</f>
        <v/>
      </c>
      <c r="I75" s="24"/>
      <c r="J75" s="123"/>
      <c r="K75" s="24"/>
      <c r="L75" s="124"/>
    </row>
    <row r="76" spans="1:13" ht="29.15" customHeight="1" x14ac:dyDescent="0.35">
      <c r="A76" s="353"/>
      <c r="B76" s="114"/>
      <c r="C76" s="123"/>
      <c r="D76" s="124"/>
      <c r="E76" s="124"/>
      <c r="F76" s="38" t="str">
        <f>IF(ISERROR(VLOOKUP(C76,[2]!tesserati[#Data],6,FALSE)),"",VLOOKUP(C76,[2]!tesserati[#Data],6,FALSE))</f>
        <v/>
      </c>
      <c r="G76" s="38" t="str">
        <f>IF(ISERROR(VLOOKUP(C76,[2]!tesserati[#Data],4,FALSE)),"",VLOOKUP(C76,[2]!tesserati[#Data],4,FALSE))</f>
        <v/>
      </c>
      <c r="H76" s="38" t="str">
        <f>IF(ISERROR(VLOOKUP(C76,[2]!tesserati[#Data],8,FALSE)),"",VLOOKUP(C76,[2]!tesserati[#Data],8,FALSE))</f>
        <v/>
      </c>
      <c r="I76" s="24"/>
      <c r="J76" s="123"/>
      <c r="K76" s="24"/>
      <c r="L76" s="124"/>
    </row>
    <row r="77" spans="1:13" ht="29.15" customHeight="1" x14ac:dyDescent="0.35">
      <c r="A77" s="353"/>
      <c r="B77" s="114"/>
      <c r="C77" s="123"/>
      <c r="D77" s="124"/>
      <c r="E77" s="124"/>
      <c r="F77" s="38" t="str">
        <f>IF(ISERROR(VLOOKUP(C77,[2]!tesserati[#Data],6,FALSE)),"",VLOOKUP(C77,[2]!tesserati[#Data],6,FALSE))</f>
        <v/>
      </c>
      <c r="G77" s="38" t="str">
        <f>IF(ISERROR(VLOOKUP(C77,[2]!tesserati[#Data],4,FALSE)),"",VLOOKUP(C77,[2]!tesserati[#Data],4,FALSE))</f>
        <v/>
      </c>
      <c r="H77" s="38" t="str">
        <f>IF(ISERROR(VLOOKUP(C77,[2]!tesserati[#Data],8,FALSE)),"",VLOOKUP(C77,[2]!tesserati[#Data],8,FALSE))</f>
        <v/>
      </c>
      <c r="I77" s="24"/>
      <c r="J77" s="123"/>
      <c r="K77" s="24"/>
      <c r="L77" s="124"/>
    </row>
    <row r="78" spans="1:13" ht="29.15" customHeight="1" x14ac:dyDescent="0.35">
      <c r="A78" s="353"/>
      <c r="B78" s="114"/>
      <c r="C78" s="123"/>
      <c r="D78" s="124"/>
      <c r="E78" s="124"/>
      <c r="F78" s="38" t="str">
        <f>IF(ISERROR(VLOOKUP(C78,[2]!tesserati[#Data],6,FALSE)),"",VLOOKUP(C78,[2]!tesserati[#Data],6,FALSE))</f>
        <v/>
      </c>
      <c r="G78" s="38" t="str">
        <f>IF(ISERROR(VLOOKUP(C78,[2]!tesserati[#Data],4,FALSE)),"",VLOOKUP(C78,[2]!tesserati[#Data],4,FALSE))</f>
        <v/>
      </c>
      <c r="H78" s="38" t="str">
        <f>IF(ISERROR(VLOOKUP(C78,[2]!tesserati[#Data],8,FALSE)),"",VLOOKUP(C78,[2]!tesserati[#Data],8,FALSE))</f>
        <v/>
      </c>
      <c r="I78" s="24"/>
      <c r="J78" s="123"/>
      <c r="K78" s="24"/>
      <c r="L78" s="124"/>
    </row>
    <row r="79" spans="1:13" ht="29.15" customHeight="1" x14ac:dyDescent="0.35">
      <c r="A79" s="353"/>
      <c r="B79" s="114"/>
      <c r="C79" s="123"/>
      <c r="D79" s="124"/>
      <c r="E79" s="124"/>
      <c r="F79" s="38" t="str">
        <f>IF(ISERROR(VLOOKUP(C79,[2]!tesserati[#Data],6,FALSE)),"",VLOOKUP(C79,[2]!tesserati[#Data],6,FALSE))</f>
        <v/>
      </c>
      <c r="G79" s="38" t="str">
        <f>IF(ISERROR(VLOOKUP(C79,[2]!tesserati[#Data],4,FALSE)),"",VLOOKUP(C79,[2]!tesserati[#Data],4,FALSE))</f>
        <v/>
      </c>
      <c r="H79" s="38" t="str">
        <f>IF(ISERROR(VLOOKUP(C79,[2]!tesserati[#Data],8,FALSE)),"",VLOOKUP(C79,[2]!tesserati[#Data],8,FALSE))</f>
        <v/>
      </c>
      <c r="I79" s="24"/>
      <c r="J79" s="123"/>
      <c r="K79" s="24"/>
      <c r="L79" s="124"/>
    </row>
    <row r="80" spans="1:13" ht="29.15" customHeight="1" x14ac:dyDescent="0.35">
      <c r="A80" s="353"/>
      <c r="B80" s="114"/>
      <c r="C80" s="123"/>
      <c r="D80" s="124"/>
      <c r="E80" s="124"/>
      <c r="F80" s="38" t="str">
        <f>IF(ISERROR(VLOOKUP(C80,[2]!tesserati[#Data],6,FALSE)),"",VLOOKUP(C80,[2]!tesserati[#Data],6,FALSE))</f>
        <v/>
      </c>
      <c r="G80" s="38" t="str">
        <f>IF(ISERROR(VLOOKUP(C80,[2]!tesserati[#Data],4,FALSE)),"",VLOOKUP(C80,[2]!tesserati[#Data],4,FALSE))</f>
        <v/>
      </c>
      <c r="H80" s="38" t="str">
        <f>IF(ISERROR(VLOOKUP(C80,[2]!tesserati[#Data],8,FALSE)),"",VLOOKUP(C80,[2]!tesserati[#Data],8,FALSE))</f>
        <v/>
      </c>
      <c r="I80" s="24"/>
      <c r="J80" s="123"/>
      <c r="K80" s="24"/>
      <c r="L80" s="124"/>
    </row>
    <row r="81" spans="1:12" ht="29.15" customHeight="1" x14ac:dyDescent="0.35">
      <c r="A81" s="353"/>
      <c r="B81" s="114"/>
      <c r="C81" s="123"/>
      <c r="D81" s="124"/>
      <c r="E81" s="124"/>
      <c r="F81" s="38" t="str">
        <f>IF(ISERROR(VLOOKUP(C81,[2]!tesserati[#Data],6,FALSE)),"",VLOOKUP(C81,[2]!tesserati[#Data],6,FALSE))</f>
        <v/>
      </c>
      <c r="G81" s="38" t="str">
        <f>IF(ISERROR(VLOOKUP(C81,[2]!tesserati[#Data],4,FALSE)),"",VLOOKUP(C81,[2]!tesserati[#Data],4,FALSE))</f>
        <v/>
      </c>
      <c r="H81" s="38" t="str">
        <f>IF(ISERROR(VLOOKUP(C81,[2]!tesserati[#Data],8,FALSE)),"",VLOOKUP(C81,[2]!tesserati[#Data],8,FALSE))</f>
        <v/>
      </c>
      <c r="I81" s="24"/>
      <c r="J81" s="123"/>
      <c r="K81" s="24"/>
      <c r="L81" s="124"/>
    </row>
    <row r="82" spans="1:12" ht="29.15" customHeight="1" x14ac:dyDescent="0.35">
      <c r="A82" s="353"/>
      <c r="B82" s="114"/>
      <c r="C82" s="123"/>
      <c r="D82" s="124"/>
      <c r="E82" s="124"/>
      <c r="F82" s="38" t="str">
        <f>IF(ISERROR(VLOOKUP(C82,[2]!tesserati[#Data],6,FALSE)),"",VLOOKUP(C82,[2]!tesserati[#Data],6,FALSE))</f>
        <v/>
      </c>
      <c r="G82" s="38" t="str">
        <f>IF(ISERROR(VLOOKUP(C82,[2]!tesserati[#Data],4,FALSE)),"",VLOOKUP(C82,[2]!tesserati[#Data],4,FALSE))</f>
        <v/>
      </c>
      <c r="H82" s="38" t="str">
        <f>IF(ISERROR(VLOOKUP(C82,[2]!tesserati[#Data],8,FALSE)),"",VLOOKUP(C82,[2]!tesserati[#Data],8,FALSE))</f>
        <v/>
      </c>
      <c r="I82" s="24"/>
      <c r="J82" s="123"/>
      <c r="K82" s="24"/>
      <c r="L82" s="124"/>
    </row>
    <row r="83" spans="1:12" ht="29.15" customHeight="1" x14ac:dyDescent="0.35">
      <c r="A83" s="353"/>
      <c r="B83" s="114"/>
      <c r="C83" s="123"/>
      <c r="D83" s="124"/>
      <c r="E83" s="124"/>
      <c r="F83" s="38" t="str">
        <f>IF(ISERROR(VLOOKUP(C83,[2]!tesserati[#Data],6,FALSE)),"",VLOOKUP(C83,[2]!tesserati[#Data],6,FALSE))</f>
        <v/>
      </c>
      <c r="G83" s="38" t="str">
        <f>IF(ISERROR(VLOOKUP(C83,[2]!tesserati[#Data],4,FALSE)),"",VLOOKUP(C83,[2]!tesserati[#Data],4,FALSE))</f>
        <v/>
      </c>
      <c r="H83" s="38" t="str">
        <f>IF(ISERROR(VLOOKUP(C83,[2]!tesserati[#Data],8,FALSE)),"",VLOOKUP(C83,[2]!tesserati[#Data],8,FALSE))</f>
        <v/>
      </c>
      <c r="I83" s="24"/>
      <c r="J83" s="123"/>
      <c r="K83" s="24"/>
      <c r="L83" s="124"/>
    </row>
    <row r="84" spans="1:12" ht="29.15" customHeight="1" x14ac:dyDescent="0.35">
      <c r="A84" s="353"/>
      <c r="B84" s="114"/>
      <c r="C84" s="123"/>
      <c r="D84" s="124"/>
      <c r="E84" s="124"/>
      <c r="F84" s="38" t="str">
        <f>IF(ISERROR(VLOOKUP(C84,[2]!tesserati[#Data],6,FALSE)),"",VLOOKUP(C84,[2]!tesserati[#Data],6,FALSE))</f>
        <v/>
      </c>
      <c r="G84" s="38" t="str">
        <f>IF(ISERROR(VLOOKUP(C84,[2]!tesserati[#Data],4,FALSE)),"",VLOOKUP(C84,[2]!tesserati[#Data],4,FALSE))</f>
        <v/>
      </c>
      <c r="H84" s="38" t="str">
        <f>IF(ISERROR(VLOOKUP(C84,[2]!tesserati[#Data],8,FALSE)),"",VLOOKUP(C84,[2]!tesserati[#Data],8,FALSE))</f>
        <v/>
      </c>
      <c r="I84" s="24"/>
      <c r="J84" s="123"/>
      <c r="K84" s="24"/>
      <c r="L84" s="124"/>
    </row>
    <row r="85" spans="1:12" ht="29.15" customHeight="1" x14ac:dyDescent="0.35">
      <c r="A85" s="353"/>
      <c r="B85" s="114"/>
      <c r="C85" s="123"/>
      <c r="D85" s="124"/>
      <c r="E85" s="124"/>
      <c r="F85" s="38" t="str">
        <f>IF(ISERROR(VLOOKUP(C85,[2]!tesserati[#Data],6,FALSE)),"",VLOOKUP(C85,[2]!tesserati[#Data],6,FALSE))</f>
        <v/>
      </c>
      <c r="G85" s="38" t="str">
        <f>IF(ISERROR(VLOOKUP(C85,[2]!tesserati[#Data],4,FALSE)),"",VLOOKUP(C85,[2]!tesserati[#Data],4,FALSE))</f>
        <v/>
      </c>
      <c r="H85" s="38" t="str">
        <f>IF(ISERROR(VLOOKUP(C85,[2]!tesserati[#Data],8,FALSE)),"",VLOOKUP(C85,[2]!tesserati[#Data],8,FALSE))</f>
        <v/>
      </c>
      <c r="I85" s="24"/>
      <c r="J85" s="123"/>
      <c r="K85" s="24"/>
      <c r="L85" s="124"/>
    </row>
    <row r="86" spans="1:12" ht="29.15" customHeight="1" x14ac:dyDescent="0.35">
      <c r="A86" s="353"/>
      <c r="B86" s="114"/>
      <c r="C86" s="123"/>
      <c r="D86" s="124"/>
      <c r="E86" s="124"/>
      <c r="F86" s="38" t="str">
        <f>IF(ISERROR(VLOOKUP(C86,[2]!tesserati[#Data],6,FALSE)),"",VLOOKUP(C86,[2]!tesserati[#Data],6,FALSE))</f>
        <v/>
      </c>
      <c r="G86" s="38" t="str">
        <f>IF(ISERROR(VLOOKUP(C86,[2]!tesserati[#Data],4,FALSE)),"",VLOOKUP(C86,[2]!tesserati[#Data],4,FALSE))</f>
        <v/>
      </c>
      <c r="H86" s="38" t="str">
        <f>IF(ISERROR(VLOOKUP(C86,[2]!tesserati[#Data],8,FALSE)),"",VLOOKUP(C86,[2]!tesserati[#Data],8,FALSE))</f>
        <v/>
      </c>
      <c r="I86" s="24"/>
      <c r="J86" s="123"/>
      <c r="K86" s="24"/>
      <c r="L86" s="124"/>
    </row>
    <row r="87" spans="1:12" ht="29.15" customHeight="1" x14ac:dyDescent="0.35">
      <c r="B87" s="114"/>
      <c r="C87" s="123"/>
      <c r="D87" s="124"/>
      <c r="E87" s="124"/>
      <c r="F87" s="38" t="str">
        <f>IF(ISERROR(VLOOKUP(C87,[2]!tesserati[#Data],6,FALSE)),"",VLOOKUP(C87,[2]!tesserati[#Data],6,FALSE))</f>
        <v/>
      </c>
      <c r="G87" s="38" t="str">
        <f>IF(ISERROR(VLOOKUP(C87,[2]!tesserati[#Data],4,FALSE)),"",VLOOKUP(C87,[2]!tesserati[#Data],4,FALSE))</f>
        <v/>
      </c>
      <c r="H87" s="38" t="str">
        <f>IF(ISERROR(VLOOKUP(C87,[2]!tesserati[#Data],8,FALSE)),"",VLOOKUP(C87,[2]!tesserati[#Data],8,FALSE))</f>
        <v/>
      </c>
      <c r="I87" s="24"/>
      <c r="J87" s="123"/>
      <c r="K87" s="24"/>
      <c r="L87" s="124"/>
    </row>
    <row r="88" spans="1:12" ht="29.15" customHeight="1" x14ac:dyDescent="0.35">
      <c r="B88" s="114"/>
      <c r="C88" s="123"/>
      <c r="D88" s="124"/>
      <c r="E88" s="124"/>
      <c r="F88" s="38" t="str">
        <f>IF(ISERROR(VLOOKUP(C88,[2]!tesserati[#Data],6,FALSE)),"",VLOOKUP(C88,[2]!tesserati[#Data],6,FALSE))</f>
        <v/>
      </c>
      <c r="G88" s="38" t="str">
        <f>IF(ISERROR(VLOOKUP(C88,[2]!tesserati[#Data],4,FALSE)),"",VLOOKUP(C88,[2]!tesserati[#Data],4,FALSE))</f>
        <v/>
      </c>
      <c r="H88" s="38" t="str">
        <f>IF(ISERROR(VLOOKUP(C88,[2]!tesserati[#Data],8,FALSE)),"",VLOOKUP(C88,[2]!tesserati[#Data],8,FALSE))</f>
        <v/>
      </c>
      <c r="I88" s="24"/>
      <c r="J88" s="123"/>
      <c r="K88" s="24"/>
      <c r="L88" s="124"/>
    </row>
  </sheetData>
  <autoFilter ref="K8:K31" xr:uid="{00000000-0009-0000-0000-000013000000}"/>
  <mergeCells count="33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K6:K7"/>
    <mergeCell ref="L6:L7"/>
    <mergeCell ref="M6:M7"/>
    <mergeCell ref="A6:A7"/>
    <mergeCell ref="B6:B7"/>
    <mergeCell ref="C6:C7"/>
    <mergeCell ref="D6:E7"/>
    <mergeCell ref="F6:F7"/>
    <mergeCell ref="G6:G7"/>
    <mergeCell ref="A55:A70"/>
    <mergeCell ref="A71:A86"/>
    <mergeCell ref="H6:H7"/>
    <mergeCell ref="I6:I7"/>
    <mergeCell ref="J6:J7"/>
  </mergeCells>
  <conditionalFormatting sqref="J8:J88">
    <cfRule type="duplicateValues" dxfId="5" priority="6" stopIfTrue="1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89"/>
  <sheetViews>
    <sheetView zoomScale="84" zoomScaleNormal="84" workbookViewId="0">
      <selection activeCell="A18" sqref="A18:L95"/>
    </sheetView>
  </sheetViews>
  <sheetFormatPr defaultColWidth="9.08984375" defaultRowHeight="14.5" x14ac:dyDescent="0.35"/>
  <cols>
    <col min="1" max="2" width="9.08984375" style="1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13.453125" style="1" customWidth="1"/>
    <col min="14" max="16384" width="9.08984375" style="1"/>
  </cols>
  <sheetData>
    <row r="1" spans="1:13" ht="29.25" customHeight="1" x14ac:dyDescent="0.35">
      <c r="A1" s="293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  <c r="M1" s="360">
        <f>COUNTA(C8:C100)</f>
        <v>10</v>
      </c>
    </row>
    <row r="2" spans="1:13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  <c r="M2" s="361"/>
    </row>
    <row r="3" spans="1:13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  <c r="M3" s="361"/>
    </row>
    <row r="4" spans="1:13" ht="15" customHeight="1" x14ac:dyDescent="0.35">
      <c r="A4" s="333"/>
      <c r="B4" s="334"/>
      <c r="C4" s="318" t="s">
        <v>36</v>
      </c>
      <c r="D4" s="319"/>
      <c r="E4" s="322" t="s">
        <v>715</v>
      </c>
      <c r="F4" s="350"/>
      <c r="G4" s="324"/>
      <c r="H4" s="257"/>
      <c r="I4" s="257"/>
      <c r="J4" s="315"/>
      <c r="K4" s="325">
        <v>43625</v>
      </c>
      <c r="L4" s="325"/>
      <c r="M4" s="361"/>
    </row>
    <row r="5" spans="1:13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  <c r="M5" s="362"/>
    </row>
    <row r="6" spans="1:13" ht="21.75" customHeight="1" x14ac:dyDescent="0.35">
      <c r="A6" s="306" t="s">
        <v>627</v>
      </c>
      <c r="B6" s="35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  <c r="M6" s="310" t="s">
        <v>19</v>
      </c>
    </row>
    <row r="7" spans="1:13" ht="18" customHeight="1" x14ac:dyDescent="0.35">
      <c r="A7" s="306"/>
      <c r="B7" s="358"/>
      <c r="C7" s="310"/>
      <c r="D7" s="310"/>
      <c r="E7" s="310"/>
      <c r="F7" s="310"/>
      <c r="G7" s="310"/>
      <c r="H7" s="326"/>
      <c r="I7" s="354"/>
      <c r="J7" s="355"/>
      <c r="K7" s="356"/>
      <c r="L7" s="310"/>
      <c r="M7" s="356"/>
    </row>
    <row r="8" spans="1:13" ht="29.15" customHeight="1" x14ac:dyDescent="0.35">
      <c r="A8" s="114">
        <v>1</v>
      </c>
      <c r="B8" s="127">
        <v>3</v>
      </c>
      <c r="C8" s="116">
        <v>3605074</v>
      </c>
      <c r="D8" s="116" t="s">
        <v>302</v>
      </c>
      <c r="E8" s="21" t="s">
        <v>157</v>
      </c>
      <c r="F8" s="117">
        <v>2002</v>
      </c>
      <c r="G8" s="22" t="s">
        <v>52</v>
      </c>
      <c r="H8" s="20" t="s">
        <v>36</v>
      </c>
      <c r="I8" s="118"/>
      <c r="J8" s="119">
        <v>1</v>
      </c>
      <c r="K8" s="164" t="s">
        <v>702</v>
      </c>
      <c r="L8" s="24">
        <v>1</v>
      </c>
    </row>
    <row r="9" spans="1:13" ht="29.15" customHeight="1" x14ac:dyDescent="0.35">
      <c r="A9" s="114"/>
      <c r="B9" s="127">
        <v>1</v>
      </c>
      <c r="C9" s="116">
        <v>3604527</v>
      </c>
      <c r="D9" s="116" t="s">
        <v>252</v>
      </c>
      <c r="E9" s="21" t="s">
        <v>86</v>
      </c>
      <c r="F9" s="117">
        <v>2003</v>
      </c>
      <c r="G9" s="22" t="s">
        <v>45</v>
      </c>
      <c r="H9" s="20" t="s">
        <v>36</v>
      </c>
      <c r="I9" s="118"/>
      <c r="J9" s="119">
        <v>2</v>
      </c>
      <c r="K9" s="164" t="s">
        <v>716</v>
      </c>
      <c r="L9" s="24">
        <v>2</v>
      </c>
    </row>
    <row r="10" spans="1:13" ht="29.15" customHeight="1" x14ac:dyDescent="0.35">
      <c r="A10" s="114"/>
      <c r="B10" s="127">
        <v>4</v>
      </c>
      <c r="C10" s="116">
        <v>3605083</v>
      </c>
      <c r="D10" s="116" t="s">
        <v>321</v>
      </c>
      <c r="E10" s="21" t="s">
        <v>149</v>
      </c>
      <c r="F10" s="117">
        <v>2002</v>
      </c>
      <c r="G10" s="22" t="s">
        <v>52</v>
      </c>
      <c r="H10" s="20" t="s">
        <v>36</v>
      </c>
      <c r="I10" s="118"/>
      <c r="J10" s="119">
        <v>3</v>
      </c>
      <c r="K10" s="164" t="s">
        <v>717</v>
      </c>
      <c r="L10" s="24">
        <v>3</v>
      </c>
    </row>
    <row r="11" spans="1:13" ht="29.15" customHeight="1" x14ac:dyDescent="0.35">
      <c r="A11" s="114"/>
      <c r="B11" s="123">
        <v>13</v>
      </c>
      <c r="C11" s="116">
        <v>3604432</v>
      </c>
      <c r="D11" s="116" t="s">
        <v>218</v>
      </c>
      <c r="E11" s="21" t="s">
        <v>219</v>
      </c>
      <c r="F11" s="117">
        <v>2002</v>
      </c>
      <c r="G11" s="22" t="s">
        <v>57</v>
      </c>
      <c r="H11" s="20" t="s">
        <v>36</v>
      </c>
      <c r="I11" s="118"/>
      <c r="J11" s="119">
        <v>4</v>
      </c>
      <c r="K11" s="164" t="s">
        <v>718</v>
      </c>
      <c r="L11" s="24">
        <v>4</v>
      </c>
    </row>
    <row r="12" spans="1:13" ht="29.15" customHeight="1" x14ac:dyDescent="0.35">
      <c r="A12" s="114"/>
      <c r="B12" s="127">
        <v>12</v>
      </c>
      <c r="C12" s="116">
        <v>3605150</v>
      </c>
      <c r="D12" s="116" t="s">
        <v>559</v>
      </c>
      <c r="E12" s="21" t="s">
        <v>123</v>
      </c>
      <c r="F12" s="117">
        <v>2003</v>
      </c>
      <c r="G12" s="22" t="s">
        <v>52</v>
      </c>
      <c r="H12" s="20" t="s">
        <v>36</v>
      </c>
      <c r="I12" s="118"/>
      <c r="J12" s="119">
        <v>5</v>
      </c>
      <c r="K12" s="164" t="s">
        <v>719</v>
      </c>
      <c r="L12" s="24">
        <v>5</v>
      </c>
    </row>
    <row r="13" spans="1:13" ht="29.15" customHeight="1" x14ac:dyDescent="0.35">
      <c r="A13" s="114"/>
      <c r="B13" s="127">
        <v>2</v>
      </c>
      <c r="C13" s="116">
        <v>3604761</v>
      </c>
      <c r="D13" s="116" t="s">
        <v>273</v>
      </c>
      <c r="E13" s="21" t="s">
        <v>123</v>
      </c>
      <c r="F13" s="117">
        <v>2003</v>
      </c>
      <c r="G13" s="22" t="s">
        <v>85</v>
      </c>
      <c r="H13" s="20" t="s">
        <v>36</v>
      </c>
      <c r="I13" s="118"/>
      <c r="J13" s="119">
        <v>6</v>
      </c>
      <c r="K13" s="164" t="s">
        <v>720</v>
      </c>
      <c r="L13" s="24">
        <v>6</v>
      </c>
    </row>
    <row r="14" spans="1:13" ht="29.15" customHeight="1" x14ac:dyDescent="0.35">
      <c r="A14" s="114"/>
      <c r="B14" s="127">
        <v>9</v>
      </c>
      <c r="C14" s="116">
        <v>3605113</v>
      </c>
      <c r="D14" s="116" t="s">
        <v>500</v>
      </c>
      <c r="E14" s="21" t="s">
        <v>156</v>
      </c>
      <c r="F14" s="117">
        <v>2003</v>
      </c>
      <c r="G14" s="22" t="s">
        <v>52</v>
      </c>
      <c r="H14" s="20" t="s">
        <v>36</v>
      </c>
      <c r="I14" s="118"/>
      <c r="J14" s="119">
        <v>7</v>
      </c>
      <c r="K14" s="164" t="s">
        <v>721</v>
      </c>
      <c r="L14" s="24">
        <v>7</v>
      </c>
    </row>
    <row r="15" spans="1:13" ht="29.15" customHeight="1" x14ac:dyDescent="0.35">
      <c r="A15" s="114"/>
      <c r="B15" s="127">
        <v>6</v>
      </c>
      <c r="C15" s="116">
        <v>3602067</v>
      </c>
      <c r="D15" s="116" t="s">
        <v>388</v>
      </c>
      <c r="E15" s="21" t="s">
        <v>81</v>
      </c>
      <c r="F15" s="117">
        <v>2003</v>
      </c>
      <c r="G15" s="22" t="s">
        <v>85</v>
      </c>
      <c r="H15" s="20" t="s">
        <v>36</v>
      </c>
      <c r="I15" s="118"/>
      <c r="J15" s="119">
        <v>8</v>
      </c>
      <c r="K15" s="164" t="s">
        <v>722</v>
      </c>
      <c r="L15" s="24">
        <v>8</v>
      </c>
    </row>
    <row r="16" spans="1:13" ht="29.15" customHeight="1" x14ac:dyDescent="0.35">
      <c r="A16" s="114"/>
      <c r="B16" s="127">
        <v>5</v>
      </c>
      <c r="C16" s="116">
        <v>3605164</v>
      </c>
      <c r="D16" s="116" t="s">
        <v>342</v>
      </c>
      <c r="E16" s="21" t="s">
        <v>248</v>
      </c>
      <c r="F16" s="117">
        <v>2003</v>
      </c>
      <c r="G16" s="22" t="s">
        <v>57</v>
      </c>
      <c r="H16" s="20" t="s">
        <v>36</v>
      </c>
      <c r="I16" s="118"/>
      <c r="J16" s="119">
        <v>9</v>
      </c>
      <c r="K16" s="164" t="s">
        <v>723</v>
      </c>
      <c r="L16" s="24">
        <v>9</v>
      </c>
    </row>
    <row r="17" spans="1:13" ht="29.15" customHeight="1" x14ac:dyDescent="0.35">
      <c r="A17" s="114"/>
      <c r="B17" s="127">
        <v>10</v>
      </c>
      <c r="C17" s="116">
        <v>3603600</v>
      </c>
      <c r="D17" s="116" t="s">
        <v>532</v>
      </c>
      <c r="E17" s="21" t="s">
        <v>533</v>
      </c>
      <c r="F17" s="117">
        <v>2002</v>
      </c>
      <c r="G17" s="22" t="s">
        <v>125</v>
      </c>
      <c r="H17" s="20" t="s">
        <v>36</v>
      </c>
      <c r="I17" s="118"/>
      <c r="J17" s="119">
        <v>10</v>
      </c>
      <c r="K17" s="164" t="s">
        <v>724</v>
      </c>
      <c r="L17" s="24">
        <v>10</v>
      </c>
    </row>
    <row r="18" spans="1:13" ht="29.15" customHeight="1" x14ac:dyDescent="0.35">
      <c r="A18" s="122"/>
      <c r="B18" s="114"/>
      <c r="C18" s="127"/>
      <c r="D18" s="116"/>
      <c r="E18" s="116"/>
      <c r="F18" s="21"/>
      <c r="G18" s="117"/>
      <c r="H18" s="22"/>
      <c r="I18" s="20"/>
      <c r="J18" s="118"/>
      <c r="K18" s="119"/>
      <c r="L18" s="143"/>
      <c r="M18" s="24"/>
    </row>
    <row r="19" spans="1:13" ht="29.15" customHeight="1" x14ac:dyDescent="0.35">
      <c r="A19" s="122"/>
      <c r="B19" s="114"/>
      <c r="C19" s="127"/>
      <c r="D19" s="116"/>
      <c r="E19" s="116"/>
      <c r="F19" s="21"/>
      <c r="G19" s="117"/>
      <c r="H19" s="22"/>
      <c r="I19" s="20"/>
      <c r="J19" s="118"/>
      <c r="K19" s="119"/>
      <c r="L19" s="143"/>
      <c r="M19" s="24"/>
    </row>
    <row r="20" spans="1:13" ht="29.15" customHeight="1" x14ac:dyDescent="0.35">
      <c r="A20" s="122"/>
      <c r="B20" s="114"/>
      <c r="C20" s="127"/>
      <c r="D20" s="116"/>
      <c r="E20" s="116"/>
      <c r="F20" s="21"/>
      <c r="G20" s="117"/>
      <c r="H20" s="22"/>
      <c r="I20" s="20"/>
      <c r="J20" s="118"/>
      <c r="K20" s="119"/>
      <c r="L20" s="143"/>
      <c r="M20" s="24"/>
    </row>
    <row r="21" spans="1:13" ht="29.15" customHeight="1" x14ac:dyDescent="0.35">
      <c r="A21" s="122"/>
      <c r="B21" s="114"/>
      <c r="C21" s="144"/>
      <c r="D21" s="116"/>
      <c r="E21" s="116"/>
      <c r="F21" s="21"/>
      <c r="G21" s="117"/>
      <c r="H21" s="22"/>
      <c r="I21" s="20"/>
      <c r="J21" s="118"/>
      <c r="K21" s="119"/>
      <c r="L21" s="143"/>
      <c r="M21" s="24"/>
    </row>
    <row r="22" spans="1:13" ht="29.15" customHeight="1" x14ac:dyDescent="0.35">
      <c r="A22" s="122"/>
      <c r="B22" s="114"/>
      <c r="C22" s="123"/>
      <c r="D22" s="116"/>
      <c r="E22" s="116"/>
      <c r="F22" s="21"/>
      <c r="G22" s="117"/>
      <c r="H22" s="22"/>
      <c r="I22" s="20"/>
      <c r="J22" s="118"/>
      <c r="K22" s="119"/>
      <c r="L22" s="143"/>
      <c r="M22" s="24"/>
    </row>
    <row r="23" spans="1:13" ht="29.15" customHeight="1" x14ac:dyDescent="0.35">
      <c r="A23" s="122"/>
      <c r="B23" s="114"/>
      <c r="C23" s="123"/>
      <c r="D23" s="116"/>
      <c r="E23" s="116"/>
      <c r="F23" s="21"/>
      <c r="G23" s="117"/>
      <c r="H23" s="22"/>
      <c r="I23" s="20"/>
      <c r="J23" s="118"/>
      <c r="K23" s="119"/>
      <c r="L23" s="143"/>
      <c r="M23" s="24"/>
    </row>
    <row r="24" spans="1:13" ht="29.15" customHeight="1" x14ac:dyDescent="0.35">
      <c r="A24" s="352"/>
      <c r="B24" s="114"/>
      <c r="C24" s="77"/>
      <c r="D24" s="116"/>
      <c r="E24" s="116"/>
      <c r="F24" s="21"/>
      <c r="G24" s="117"/>
      <c r="H24" s="22"/>
      <c r="I24" s="20"/>
      <c r="J24" s="118"/>
      <c r="K24" s="119"/>
      <c r="L24" s="143"/>
      <c r="M24" s="24"/>
    </row>
    <row r="25" spans="1:13" ht="29.15" customHeight="1" x14ac:dyDescent="0.35">
      <c r="A25" s="353"/>
      <c r="B25" s="141"/>
      <c r="C25" s="127"/>
      <c r="D25" s="134"/>
      <c r="E25" s="134"/>
      <c r="F25" s="135"/>
      <c r="G25" s="136"/>
      <c r="H25" s="137"/>
      <c r="I25" s="138"/>
      <c r="J25" s="118"/>
      <c r="K25" s="142"/>
      <c r="L25" s="145"/>
      <c r="M25" s="24"/>
    </row>
    <row r="26" spans="1:13" ht="29.15" customHeight="1" x14ac:dyDescent="0.35">
      <c r="A26" s="353"/>
      <c r="B26" s="114"/>
      <c r="C26" s="123"/>
      <c r="D26" s="116"/>
      <c r="E26" s="116"/>
      <c r="F26" s="21"/>
      <c r="G26" s="117"/>
      <c r="H26" s="22"/>
      <c r="I26" s="20"/>
      <c r="J26" s="118"/>
      <c r="K26" s="119"/>
      <c r="L26" s="143"/>
      <c r="M26" s="24"/>
    </row>
    <row r="27" spans="1:13" ht="29.15" customHeight="1" x14ac:dyDescent="0.35">
      <c r="A27" s="353"/>
      <c r="B27" s="114"/>
      <c r="C27" s="123"/>
      <c r="D27" s="116"/>
      <c r="E27" s="116"/>
      <c r="F27" s="21"/>
      <c r="G27" s="117"/>
      <c r="H27" s="22"/>
      <c r="I27" s="20"/>
      <c r="J27" s="118"/>
      <c r="K27" s="119"/>
      <c r="L27" s="143"/>
      <c r="M27" s="24"/>
    </row>
    <row r="28" spans="1:13" ht="29.15" customHeight="1" x14ac:dyDescent="0.35">
      <c r="A28" s="353"/>
      <c r="B28" s="114"/>
      <c r="C28" s="123"/>
      <c r="D28" s="116"/>
      <c r="E28" s="116"/>
      <c r="F28" s="21"/>
      <c r="G28" s="117"/>
      <c r="H28" s="22"/>
      <c r="I28" s="20"/>
      <c r="J28" s="118"/>
      <c r="K28" s="119"/>
      <c r="L28" s="143"/>
      <c r="M28" s="24"/>
    </row>
    <row r="29" spans="1:13" ht="29.15" customHeight="1" x14ac:dyDescent="0.35">
      <c r="A29" s="353"/>
      <c r="B29" s="114"/>
      <c r="C29" s="123"/>
      <c r="D29" s="116"/>
      <c r="E29" s="116"/>
      <c r="F29" s="21"/>
      <c r="G29" s="117"/>
      <c r="H29" s="22"/>
      <c r="I29" s="20"/>
      <c r="J29" s="118"/>
      <c r="K29" s="119"/>
      <c r="L29" s="143"/>
      <c r="M29" s="24"/>
    </row>
    <row r="30" spans="1:13" ht="29.15" customHeight="1" x14ac:dyDescent="0.35">
      <c r="A30" s="353"/>
      <c r="B30" s="114"/>
      <c r="C30" s="123"/>
      <c r="D30" s="116"/>
      <c r="E30" s="116"/>
      <c r="F30" s="21"/>
      <c r="G30" s="117"/>
      <c r="H30" s="22"/>
      <c r="I30" s="20"/>
      <c r="J30" s="118"/>
      <c r="K30" s="119"/>
      <c r="L30" s="143"/>
      <c r="M30" s="24"/>
    </row>
    <row r="31" spans="1:13" ht="29.15" customHeight="1" x14ac:dyDescent="0.35">
      <c r="A31" s="353"/>
      <c r="B31" s="114"/>
      <c r="C31" s="123"/>
      <c r="D31" s="116"/>
      <c r="E31" s="116"/>
      <c r="F31" s="21"/>
      <c r="G31" s="117"/>
      <c r="H31" s="22"/>
      <c r="I31" s="20"/>
      <c r="J31" s="118"/>
      <c r="K31" s="119"/>
      <c r="L31" s="143"/>
      <c r="M31" s="24"/>
    </row>
    <row r="32" spans="1:13" ht="29.15" customHeight="1" x14ac:dyDescent="0.35">
      <c r="A32" s="353"/>
      <c r="B32" s="114"/>
      <c r="C32" s="123"/>
      <c r="D32" s="134"/>
      <c r="E32" s="134"/>
      <c r="F32" s="135"/>
      <c r="G32" s="136"/>
      <c r="H32" s="137"/>
      <c r="I32" s="138"/>
      <c r="J32" s="118"/>
      <c r="K32" s="119"/>
      <c r="L32" s="143"/>
      <c r="M32" s="24"/>
    </row>
    <row r="33" spans="1:13" ht="29.15" customHeight="1" x14ac:dyDescent="0.35">
      <c r="A33" s="353"/>
      <c r="B33" s="114"/>
      <c r="C33" s="123"/>
      <c r="D33" s="116"/>
      <c r="E33" s="116"/>
      <c r="F33" s="21"/>
      <c r="G33" s="117"/>
      <c r="H33" s="22"/>
      <c r="I33" s="20"/>
      <c r="J33" s="139"/>
      <c r="K33" s="119"/>
      <c r="L33" s="143"/>
      <c r="M33" s="24"/>
    </row>
    <row r="34" spans="1:13" ht="29.15" customHeight="1" x14ac:dyDescent="0.35">
      <c r="A34" s="353"/>
      <c r="B34" s="114"/>
      <c r="C34" s="123"/>
      <c r="D34" s="116"/>
      <c r="E34" s="116"/>
      <c r="F34" s="21"/>
      <c r="G34" s="117"/>
      <c r="H34" s="22"/>
      <c r="I34" s="20"/>
      <c r="J34" s="139"/>
      <c r="K34" s="119"/>
      <c r="L34" s="143"/>
      <c r="M34" s="24"/>
    </row>
    <row r="35" spans="1:13" ht="29.15" customHeight="1" x14ac:dyDescent="0.35">
      <c r="A35" s="353"/>
      <c r="B35" s="114"/>
      <c r="C35" s="123"/>
      <c r="D35" s="116"/>
      <c r="E35" s="116"/>
      <c r="F35" s="21"/>
      <c r="G35" s="117"/>
      <c r="H35" s="22"/>
      <c r="I35" s="20"/>
      <c r="J35" s="139"/>
      <c r="K35" s="119"/>
      <c r="L35" s="143"/>
      <c r="M35" s="24"/>
    </row>
    <row r="36" spans="1:13" ht="29.15" customHeight="1" x14ac:dyDescent="0.35">
      <c r="A36" s="353"/>
      <c r="B36" s="114"/>
      <c r="C36" s="123"/>
      <c r="D36" s="116"/>
      <c r="E36" s="116"/>
      <c r="F36" s="21"/>
      <c r="G36" s="117"/>
      <c r="H36" s="22"/>
      <c r="I36" s="20"/>
      <c r="J36" s="139"/>
      <c r="K36" s="119"/>
      <c r="L36" s="143"/>
      <c r="M36" s="24"/>
    </row>
    <row r="37" spans="1:13" ht="29.15" customHeight="1" x14ac:dyDescent="0.35">
      <c r="A37" s="353"/>
      <c r="B37" s="114"/>
      <c r="C37" s="123"/>
      <c r="D37" s="116"/>
      <c r="E37" s="116"/>
      <c r="F37" s="21"/>
      <c r="G37" s="117"/>
      <c r="H37" s="22"/>
      <c r="I37" s="20"/>
      <c r="J37" s="139"/>
      <c r="K37" s="119"/>
      <c r="L37" s="143"/>
      <c r="M37" s="24"/>
    </row>
    <row r="38" spans="1:13" ht="29.15" customHeight="1" x14ac:dyDescent="0.35">
      <c r="A38" s="353"/>
      <c r="B38" s="114"/>
      <c r="C38" s="123"/>
      <c r="D38" s="116"/>
      <c r="E38" s="116"/>
      <c r="F38" s="21"/>
      <c r="G38" s="117"/>
      <c r="H38" s="22"/>
      <c r="I38" s="20"/>
      <c r="J38" s="139"/>
      <c r="K38" s="119"/>
      <c r="L38" s="143"/>
      <c r="M38" s="24"/>
    </row>
    <row r="39" spans="1:13" ht="29.15" customHeight="1" x14ac:dyDescent="0.35">
      <c r="A39" s="353"/>
      <c r="B39" s="114"/>
      <c r="C39" s="123"/>
      <c r="D39" s="116"/>
      <c r="E39" s="116"/>
      <c r="F39" s="21"/>
      <c r="G39" s="117"/>
      <c r="H39" s="22"/>
      <c r="I39" s="20"/>
      <c r="J39" s="139"/>
      <c r="K39" s="119"/>
      <c r="L39" s="143"/>
      <c r="M39" s="24"/>
    </row>
    <row r="40" spans="1:13" ht="29.15" customHeight="1" x14ac:dyDescent="0.35">
      <c r="A40" s="352"/>
      <c r="B40" s="114"/>
      <c r="C40" s="123"/>
      <c r="D40" s="116"/>
      <c r="E40" s="116"/>
      <c r="F40" s="21"/>
      <c r="G40" s="117"/>
      <c r="H40" s="22"/>
      <c r="I40" s="20"/>
      <c r="J40" s="139"/>
      <c r="K40" s="119"/>
      <c r="L40" s="143"/>
      <c r="M40" s="24"/>
    </row>
    <row r="41" spans="1:13" ht="29.15" customHeight="1" x14ac:dyDescent="0.35">
      <c r="A41" s="353"/>
      <c r="B41" s="114"/>
      <c r="C41" s="123"/>
      <c r="D41" s="116"/>
      <c r="E41" s="116"/>
      <c r="F41" s="21"/>
      <c r="G41" s="117"/>
      <c r="H41" s="22"/>
      <c r="I41" s="20"/>
      <c r="J41" s="139"/>
      <c r="K41" s="119"/>
      <c r="L41" s="143"/>
      <c r="M41" s="24"/>
    </row>
    <row r="42" spans="1:13" ht="29.15" customHeight="1" x14ac:dyDescent="0.35">
      <c r="A42" s="353"/>
      <c r="B42" s="114"/>
      <c r="C42" s="123"/>
      <c r="D42" s="116"/>
      <c r="E42" s="116"/>
      <c r="F42" s="21"/>
      <c r="G42" s="117"/>
      <c r="H42" s="22"/>
      <c r="I42" s="20"/>
      <c r="J42" s="139"/>
      <c r="K42" s="119"/>
      <c r="L42" s="143"/>
      <c r="M42" s="24"/>
    </row>
    <row r="43" spans="1:13" ht="29.15" customHeight="1" x14ac:dyDescent="0.35">
      <c r="A43" s="353"/>
      <c r="B43" s="114"/>
      <c r="C43" s="123"/>
      <c r="D43" s="116"/>
      <c r="E43" s="116"/>
      <c r="F43" s="21"/>
      <c r="G43" s="117"/>
      <c r="H43" s="22"/>
      <c r="I43" s="20"/>
      <c r="J43" s="139"/>
      <c r="K43" s="119"/>
      <c r="L43" s="143"/>
      <c r="M43" s="24"/>
    </row>
    <row r="44" spans="1:13" ht="29.15" customHeight="1" x14ac:dyDescent="0.35">
      <c r="A44" s="353"/>
      <c r="B44" s="114"/>
      <c r="C44" s="123"/>
      <c r="D44" s="116"/>
      <c r="E44" s="116"/>
      <c r="F44" s="21"/>
      <c r="G44" s="117"/>
      <c r="H44" s="22"/>
      <c r="I44" s="20"/>
      <c r="J44" s="139"/>
      <c r="K44" s="119"/>
      <c r="L44" s="143"/>
      <c r="M44" s="24"/>
    </row>
    <row r="45" spans="1:13" ht="29.15" customHeight="1" x14ac:dyDescent="0.35">
      <c r="A45" s="353"/>
      <c r="B45" s="114"/>
      <c r="C45" s="123"/>
      <c r="D45" s="116"/>
      <c r="E45" s="116"/>
      <c r="F45" s="21"/>
      <c r="G45" s="117"/>
      <c r="H45" s="22"/>
      <c r="I45" s="20"/>
      <c r="J45" s="139"/>
      <c r="K45" s="119"/>
      <c r="L45" s="143"/>
      <c r="M45" s="24"/>
    </row>
    <row r="46" spans="1:13" ht="29.15" customHeight="1" x14ac:dyDescent="0.35">
      <c r="A46" s="353"/>
      <c r="B46" s="114"/>
      <c r="C46" s="123"/>
      <c r="D46" s="116"/>
      <c r="E46" s="116"/>
      <c r="F46" s="21"/>
      <c r="G46" s="117"/>
      <c r="H46" s="22"/>
      <c r="I46" s="20"/>
      <c r="J46" s="139"/>
      <c r="K46" s="119"/>
      <c r="L46" s="143"/>
      <c r="M46" s="24"/>
    </row>
    <row r="47" spans="1:13" ht="29.15" customHeight="1" x14ac:dyDescent="0.35">
      <c r="A47" s="353"/>
      <c r="B47" s="114"/>
      <c r="C47" s="123"/>
      <c r="D47" s="116"/>
      <c r="E47" s="116"/>
      <c r="F47" s="21"/>
      <c r="G47" s="117"/>
      <c r="H47" s="22"/>
      <c r="I47" s="20"/>
      <c r="J47" s="139"/>
      <c r="K47" s="119"/>
      <c r="L47" s="143"/>
      <c r="M47" s="24"/>
    </row>
    <row r="48" spans="1:13" ht="29.15" customHeight="1" x14ac:dyDescent="0.35">
      <c r="A48" s="353"/>
      <c r="B48" s="114"/>
      <c r="C48" s="123"/>
      <c r="D48" s="116"/>
      <c r="E48" s="116"/>
      <c r="F48" s="21"/>
      <c r="G48" s="117"/>
      <c r="H48" s="22"/>
      <c r="I48" s="20"/>
      <c r="J48" s="139"/>
      <c r="K48" s="119"/>
      <c r="L48" s="143"/>
      <c r="M48" s="24"/>
    </row>
    <row r="49" spans="1:13" ht="29.15" customHeight="1" x14ac:dyDescent="0.35">
      <c r="A49" s="353"/>
      <c r="B49" s="114"/>
      <c r="C49" s="123"/>
      <c r="D49" s="124"/>
      <c r="E49" s="124"/>
      <c r="F49" s="38"/>
      <c r="G49" s="38"/>
      <c r="H49" s="38"/>
      <c r="I49" s="24"/>
      <c r="J49" s="139"/>
      <c r="K49" s="24"/>
      <c r="L49" s="24"/>
      <c r="M49" s="24"/>
    </row>
    <row r="50" spans="1:13" ht="29.15" customHeight="1" x14ac:dyDescent="0.35">
      <c r="A50" s="353"/>
      <c r="B50" s="114"/>
      <c r="C50" s="123"/>
      <c r="D50" s="124"/>
      <c r="E50" s="124"/>
      <c r="F50" s="38"/>
      <c r="G50" s="38"/>
      <c r="H50" s="38"/>
      <c r="I50" s="24"/>
      <c r="J50" s="139"/>
      <c r="K50" s="24"/>
      <c r="L50" s="24"/>
      <c r="M50" s="24"/>
    </row>
    <row r="51" spans="1:13" ht="29.15" customHeight="1" x14ac:dyDescent="0.35">
      <c r="A51" s="353"/>
      <c r="B51" s="114"/>
      <c r="C51" s="123"/>
      <c r="D51" s="124"/>
      <c r="E51" s="124"/>
      <c r="F51" s="38"/>
      <c r="G51" s="38"/>
      <c r="H51" s="38"/>
      <c r="I51" s="24"/>
      <c r="J51" s="139"/>
      <c r="K51" s="24"/>
      <c r="L51" s="24"/>
      <c r="M51" s="24"/>
    </row>
    <row r="52" spans="1:13" ht="29.15" customHeight="1" x14ac:dyDescent="0.35">
      <c r="A52" s="353"/>
      <c r="B52" s="114"/>
      <c r="C52" s="123"/>
      <c r="D52" s="124"/>
      <c r="E52" s="124"/>
      <c r="F52" s="38"/>
      <c r="G52" s="38"/>
      <c r="H52" s="38"/>
      <c r="I52" s="24"/>
      <c r="J52" s="139"/>
      <c r="K52" s="24"/>
      <c r="L52" s="24"/>
      <c r="M52" s="24"/>
    </row>
    <row r="53" spans="1:13" ht="29.15" customHeight="1" x14ac:dyDescent="0.35">
      <c r="A53" s="353"/>
      <c r="B53" s="114"/>
      <c r="C53" s="123"/>
      <c r="D53" s="124"/>
      <c r="E53" s="124"/>
      <c r="F53" s="38"/>
      <c r="G53" s="38"/>
      <c r="H53" s="38"/>
      <c r="I53" s="24"/>
      <c r="J53" s="139"/>
      <c r="K53" s="24"/>
      <c r="L53" s="24"/>
      <c r="M53" s="24"/>
    </row>
    <row r="54" spans="1:13" ht="29.15" customHeight="1" x14ac:dyDescent="0.35">
      <c r="A54" s="353"/>
      <c r="B54" s="114"/>
      <c r="C54" s="123"/>
      <c r="D54" s="124"/>
      <c r="E54" s="124"/>
      <c r="F54" s="38"/>
      <c r="G54" s="38"/>
      <c r="H54" s="38"/>
      <c r="I54" s="24"/>
      <c r="J54" s="139"/>
      <c r="K54" s="24"/>
      <c r="L54" s="24"/>
      <c r="M54" s="24"/>
    </row>
    <row r="55" spans="1:13" ht="29.15" customHeight="1" x14ac:dyDescent="0.35">
      <c r="A55" s="353"/>
      <c r="B55" s="114"/>
      <c r="C55" s="123"/>
      <c r="D55" s="124"/>
      <c r="E55" s="124"/>
      <c r="F55" s="38"/>
      <c r="G55" s="38"/>
      <c r="H55" s="38"/>
      <c r="I55" s="24"/>
      <c r="J55" s="139"/>
      <c r="K55" s="24"/>
      <c r="L55" s="24"/>
      <c r="M55" s="24"/>
    </row>
    <row r="56" spans="1:13" ht="29.15" customHeight="1" x14ac:dyDescent="0.35">
      <c r="A56" s="352"/>
      <c r="B56" s="114"/>
      <c r="C56" s="77"/>
      <c r="D56" s="124"/>
      <c r="E56" s="124"/>
      <c r="F56" s="38"/>
      <c r="G56" s="38"/>
      <c r="H56" s="38"/>
      <c r="I56" s="24"/>
      <c r="J56" s="139"/>
      <c r="K56" s="24"/>
      <c r="L56" s="24"/>
      <c r="M56" s="24"/>
    </row>
    <row r="57" spans="1:13" ht="29.15" customHeight="1" x14ac:dyDescent="0.35">
      <c r="A57" s="353"/>
      <c r="B57" s="114"/>
      <c r="C57" s="123"/>
      <c r="D57" s="124"/>
      <c r="E57" s="124"/>
      <c r="F57" s="38"/>
      <c r="G57" s="38"/>
      <c r="H57" s="38"/>
      <c r="I57" s="24"/>
      <c r="J57" s="139"/>
      <c r="K57" s="24"/>
      <c r="L57" s="24"/>
      <c r="M57" s="24"/>
    </row>
    <row r="58" spans="1:13" ht="29.15" customHeight="1" x14ac:dyDescent="0.35">
      <c r="A58" s="353"/>
      <c r="B58" s="114"/>
      <c r="C58" s="123"/>
      <c r="D58" s="124"/>
      <c r="E58" s="124"/>
      <c r="F58" s="38"/>
      <c r="G58" s="38"/>
      <c r="H58" s="38"/>
      <c r="I58" s="24"/>
      <c r="J58" s="139"/>
      <c r="K58" s="24"/>
      <c r="L58" s="24"/>
      <c r="M58" s="24"/>
    </row>
    <row r="59" spans="1:13" ht="29.15" customHeight="1" x14ac:dyDescent="0.35">
      <c r="A59" s="353"/>
      <c r="B59" s="114"/>
      <c r="C59" s="123"/>
      <c r="D59" s="124"/>
      <c r="E59" s="124"/>
      <c r="F59" s="38"/>
      <c r="G59" s="38"/>
      <c r="H59" s="38"/>
      <c r="I59" s="24"/>
      <c r="J59" s="139"/>
      <c r="K59" s="24"/>
      <c r="L59" s="24"/>
      <c r="M59" s="24"/>
    </row>
    <row r="60" spans="1:13" ht="29.15" customHeight="1" x14ac:dyDescent="0.35">
      <c r="A60" s="353"/>
      <c r="B60" s="114"/>
      <c r="C60" s="123"/>
      <c r="D60" s="124"/>
      <c r="E60" s="124"/>
      <c r="F60" s="38"/>
      <c r="G60" s="38"/>
      <c r="H60" s="38"/>
      <c r="I60" s="24"/>
      <c r="J60" s="139"/>
      <c r="K60" s="24"/>
      <c r="L60" s="24"/>
      <c r="M60" s="24"/>
    </row>
    <row r="61" spans="1:13" ht="29.15" customHeight="1" x14ac:dyDescent="0.35">
      <c r="A61" s="353"/>
      <c r="B61" s="114"/>
      <c r="C61" s="123"/>
      <c r="D61" s="124"/>
      <c r="E61" s="124"/>
      <c r="F61" s="38"/>
      <c r="G61" s="38"/>
      <c r="H61" s="38"/>
      <c r="I61" s="24"/>
      <c r="J61" s="139"/>
      <c r="K61" s="24"/>
      <c r="L61" s="24"/>
      <c r="M61" s="24"/>
    </row>
    <row r="62" spans="1:13" ht="29.15" customHeight="1" x14ac:dyDescent="0.35">
      <c r="A62" s="353"/>
      <c r="B62" s="114"/>
      <c r="C62" s="123"/>
      <c r="D62" s="124"/>
      <c r="E62" s="124"/>
      <c r="F62" s="38"/>
      <c r="G62" s="38"/>
      <c r="H62" s="38"/>
      <c r="I62" s="24"/>
      <c r="J62" s="139"/>
      <c r="K62" s="24"/>
      <c r="L62" s="24"/>
      <c r="M62" s="24"/>
    </row>
    <row r="63" spans="1:13" ht="29.15" customHeight="1" x14ac:dyDescent="0.35">
      <c r="A63" s="353"/>
      <c r="B63" s="114"/>
      <c r="C63" s="123"/>
      <c r="D63" s="124"/>
      <c r="E63" s="124"/>
      <c r="F63" s="38"/>
      <c r="G63" s="38"/>
      <c r="H63" s="38"/>
      <c r="I63" s="24"/>
      <c r="J63" s="139"/>
      <c r="K63" s="24"/>
      <c r="L63" s="24"/>
      <c r="M63" s="24"/>
    </row>
    <row r="64" spans="1:13" ht="29.15" customHeight="1" x14ac:dyDescent="0.35">
      <c r="A64" s="353"/>
      <c r="B64" s="114"/>
      <c r="C64" s="123"/>
      <c r="D64" s="124"/>
      <c r="E64" s="124"/>
      <c r="F64" s="38"/>
      <c r="G64" s="38"/>
      <c r="H64" s="38"/>
      <c r="I64" s="24"/>
      <c r="J64" s="139"/>
      <c r="K64" s="24"/>
      <c r="L64" s="24"/>
      <c r="M64" s="24"/>
    </row>
    <row r="65" spans="1:13" ht="29.15" customHeight="1" x14ac:dyDescent="0.35">
      <c r="A65" s="353"/>
      <c r="B65" s="114"/>
      <c r="C65" s="123"/>
      <c r="D65" s="124"/>
      <c r="E65" s="124"/>
      <c r="F65" s="38"/>
      <c r="G65" s="38"/>
      <c r="H65" s="38"/>
      <c r="I65" s="24"/>
      <c r="J65" s="139"/>
      <c r="K65" s="24"/>
      <c r="L65" s="24"/>
      <c r="M65" s="24"/>
    </row>
    <row r="66" spans="1:13" ht="29.15" customHeight="1" x14ac:dyDescent="0.35">
      <c r="A66" s="353"/>
      <c r="B66" s="114"/>
      <c r="C66" s="123"/>
      <c r="D66" s="124"/>
      <c r="E66" s="124"/>
      <c r="F66" s="38"/>
      <c r="G66" s="38"/>
      <c r="H66" s="38"/>
      <c r="I66" s="24"/>
      <c r="J66" s="139"/>
      <c r="K66" s="24"/>
      <c r="L66" s="24"/>
      <c r="M66" s="24"/>
    </row>
    <row r="67" spans="1:13" ht="29.15" customHeight="1" x14ac:dyDescent="0.35">
      <c r="A67" s="353"/>
      <c r="B67" s="114"/>
      <c r="C67" s="123"/>
      <c r="D67" s="124"/>
      <c r="E67" s="124"/>
      <c r="F67" s="38"/>
      <c r="G67" s="38"/>
      <c r="H67" s="38"/>
      <c r="I67" s="24"/>
      <c r="J67" s="139"/>
      <c r="K67" s="24"/>
      <c r="L67" s="24"/>
      <c r="M67" s="24"/>
    </row>
    <row r="68" spans="1:13" ht="29.15" customHeight="1" x14ac:dyDescent="0.35">
      <c r="A68" s="353"/>
      <c r="B68" s="114"/>
      <c r="C68" s="123"/>
      <c r="D68" s="124"/>
      <c r="E68" s="124"/>
      <c r="F68" s="38"/>
      <c r="G68" s="38"/>
      <c r="H68" s="38"/>
      <c r="I68" s="24"/>
      <c r="J68" s="139"/>
      <c r="K68" s="24"/>
      <c r="L68" s="24"/>
      <c r="M68" s="24"/>
    </row>
    <row r="69" spans="1:13" ht="29.15" customHeight="1" x14ac:dyDescent="0.35">
      <c r="A69" s="353"/>
      <c r="B69" s="114"/>
      <c r="C69" s="123"/>
      <c r="D69" s="124"/>
      <c r="E69" s="124"/>
      <c r="F69" s="38"/>
      <c r="G69" s="38"/>
      <c r="H69" s="38"/>
      <c r="I69" s="24"/>
      <c r="J69" s="139"/>
      <c r="K69" s="24"/>
      <c r="L69" s="24"/>
      <c r="M69" s="24"/>
    </row>
    <row r="70" spans="1:13" ht="24.9" customHeight="1" x14ac:dyDescent="0.35">
      <c r="A70" s="353"/>
      <c r="B70" s="114"/>
      <c r="C70" s="123"/>
      <c r="D70" s="124"/>
      <c r="E70" s="124"/>
      <c r="F70" s="38"/>
      <c r="G70" s="38"/>
      <c r="H70" s="38"/>
      <c r="I70" s="24"/>
      <c r="J70" s="139"/>
      <c r="K70" s="24"/>
      <c r="L70" s="24"/>
      <c r="M70" s="24"/>
    </row>
    <row r="71" spans="1:13" ht="24.9" customHeight="1" x14ac:dyDescent="0.35">
      <c r="A71" s="353"/>
      <c r="B71" s="114"/>
      <c r="C71" s="123"/>
      <c r="D71" s="124"/>
      <c r="E71" s="124"/>
      <c r="F71" s="38"/>
      <c r="G71" s="38"/>
      <c r="H71" s="38"/>
      <c r="I71" s="24"/>
      <c r="J71" s="139"/>
      <c r="K71" s="24"/>
      <c r="L71" s="24"/>
      <c r="M71" s="24"/>
    </row>
    <row r="72" spans="1:13" ht="29.15" customHeight="1" x14ac:dyDescent="0.35">
      <c r="A72" s="352"/>
      <c r="B72" s="114"/>
      <c r="C72" s="123"/>
      <c r="D72" s="124"/>
      <c r="E72" s="124"/>
      <c r="F72" s="38"/>
      <c r="G72" s="38"/>
      <c r="H72" s="38"/>
      <c r="I72" s="24"/>
      <c r="J72" s="139"/>
      <c r="K72" s="24"/>
      <c r="L72" s="24"/>
    </row>
    <row r="73" spans="1:13" ht="29.15" customHeight="1" x14ac:dyDescent="0.35">
      <c r="A73" s="353"/>
      <c r="B73" s="114"/>
      <c r="C73" s="123"/>
      <c r="D73" s="124"/>
      <c r="E73" s="124"/>
      <c r="F73" s="38"/>
      <c r="G73" s="38"/>
      <c r="H73" s="38"/>
      <c r="I73" s="24"/>
      <c r="J73" s="139"/>
      <c r="K73" s="24"/>
      <c r="L73" s="24"/>
    </row>
    <row r="74" spans="1:13" ht="29.15" customHeight="1" x14ac:dyDescent="0.35">
      <c r="A74" s="353"/>
      <c r="B74" s="114"/>
      <c r="C74" s="123"/>
      <c r="D74" s="124"/>
      <c r="E74" s="124"/>
      <c r="F74" s="38"/>
      <c r="G74" s="38"/>
      <c r="H74" s="38"/>
      <c r="I74" s="24"/>
      <c r="J74" s="139"/>
      <c r="K74" s="24"/>
      <c r="L74" s="24"/>
    </row>
    <row r="75" spans="1:13" ht="29.15" customHeight="1" x14ac:dyDescent="0.35">
      <c r="A75" s="353"/>
      <c r="B75" s="114"/>
      <c r="C75" s="123"/>
      <c r="D75" s="124"/>
      <c r="E75" s="124"/>
      <c r="F75" s="38"/>
      <c r="G75" s="38"/>
      <c r="H75" s="38"/>
      <c r="I75" s="24"/>
      <c r="J75" s="139"/>
      <c r="K75" s="24"/>
      <c r="L75" s="24"/>
    </row>
    <row r="76" spans="1:13" ht="29.15" customHeight="1" x14ac:dyDescent="0.35">
      <c r="A76" s="353"/>
      <c r="B76" s="114"/>
      <c r="C76" s="123"/>
      <c r="D76" s="124"/>
      <c r="E76" s="124"/>
      <c r="F76" s="38"/>
      <c r="G76" s="38"/>
      <c r="H76" s="38"/>
      <c r="I76" s="24"/>
      <c r="J76" s="139"/>
      <c r="K76" s="24"/>
      <c r="L76" s="24"/>
    </row>
    <row r="77" spans="1:13" ht="29.15" customHeight="1" x14ac:dyDescent="0.35">
      <c r="A77" s="353"/>
      <c r="B77" s="114"/>
      <c r="C77" s="123"/>
      <c r="D77" s="124"/>
      <c r="E77" s="124"/>
      <c r="F77" s="38"/>
      <c r="G77" s="38"/>
      <c r="H77" s="38"/>
      <c r="I77" s="24"/>
      <c r="J77" s="139"/>
      <c r="K77" s="24"/>
      <c r="L77" s="24"/>
    </row>
    <row r="78" spans="1:13" ht="29.15" customHeight="1" x14ac:dyDescent="0.35">
      <c r="A78" s="353"/>
      <c r="B78" s="114"/>
      <c r="C78" s="123"/>
      <c r="D78" s="124"/>
      <c r="E78" s="124"/>
      <c r="F78" s="38"/>
      <c r="G78" s="38"/>
      <c r="H78" s="38"/>
      <c r="I78" s="24"/>
      <c r="J78" s="139"/>
      <c r="K78" s="24"/>
      <c r="L78" s="24"/>
    </row>
    <row r="79" spans="1:13" ht="29.15" customHeight="1" x14ac:dyDescent="0.35">
      <c r="A79" s="353"/>
      <c r="B79" s="114"/>
      <c r="C79" s="123"/>
      <c r="D79" s="124"/>
      <c r="E79" s="124"/>
      <c r="F79" s="38"/>
      <c r="G79" s="38"/>
      <c r="H79" s="38"/>
      <c r="I79" s="24"/>
      <c r="J79" s="139"/>
      <c r="K79" s="24"/>
      <c r="L79" s="24"/>
    </row>
    <row r="80" spans="1:13" ht="29.15" customHeight="1" x14ac:dyDescent="0.35">
      <c r="A80" s="353"/>
      <c r="B80" s="114"/>
      <c r="C80" s="123"/>
      <c r="D80" s="124"/>
      <c r="E80" s="124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353"/>
      <c r="B81" s="114"/>
      <c r="C81" s="123"/>
      <c r="D81" s="124"/>
      <c r="E81" s="124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353"/>
      <c r="B82" s="114"/>
      <c r="C82" s="123"/>
      <c r="D82" s="124"/>
      <c r="E82" s="124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353"/>
      <c r="B83" s="114"/>
      <c r="C83" s="123"/>
      <c r="D83" s="124"/>
      <c r="E83" s="124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353"/>
      <c r="B84" s="114"/>
      <c r="C84" s="123"/>
      <c r="D84" s="124"/>
      <c r="E84" s="124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353"/>
      <c r="B85" s="114"/>
      <c r="C85" s="123"/>
      <c r="D85" s="124"/>
      <c r="E85" s="124"/>
      <c r="F85" s="38"/>
      <c r="G85" s="38"/>
      <c r="H85" s="38"/>
      <c r="I85" s="24"/>
      <c r="J85" s="139"/>
      <c r="K85" s="24"/>
      <c r="L85" s="24"/>
    </row>
    <row r="86" spans="1:12" ht="29.15" customHeight="1" x14ac:dyDescent="0.35">
      <c r="A86" s="353"/>
      <c r="B86" s="114"/>
      <c r="C86" s="123"/>
      <c r="D86" s="124"/>
      <c r="E86" s="124"/>
      <c r="F86" s="38"/>
      <c r="G86" s="38"/>
      <c r="H86" s="38"/>
      <c r="I86" s="24"/>
      <c r="J86" s="139"/>
      <c r="K86" s="24"/>
      <c r="L86" s="24"/>
    </row>
    <row r="87" spans="1:12" ht="29.15" customHeight="1" x14ac:dyDescent="0.35">
      <c r="A87" s="353"/>
      <c r="B87" s="114"/>
      <c r="C87" s="123"/>
      <c r="D87" s="124"/>
      <c r="E87" s="124"/>
      <c r="F87" s="38"/>
      <c r="G87" s="38"/>
      <c r="H87" s="38"/>
      <c r="I87" s="24"/>
      <c r="J87" s="139"/>
      <c r="K87" s="24"/>
      <c r="L87" s="24"/>
    </row>
    <row r="88" spans="1:12" ht="29.15" customHeight="1" x14ac:dyDescent="0.35">
      <c r="B88" s="114"/>
      <c r="C88" s="123"/>
      <c r="D88" s="124"/>
      <c r="E88" s="124"/>
      <c r="F88" s="38"/>
      <c r="G88" s="38"/>
      <c r="H88" s="38"/>
      <c r="I88" s="24"/>
      <c r="J88" s="139"/>
      <c r="K88" s="24"/>
      <c r="L88" s="24"/>
    </row>
    <row r="89" spans="1:12" ht="29.15" customHeight="1" x14ac:dyDescent="0.35">
      <c r="B89" s="114"/>
      <c r="C89" s="123"/>
      <c r="D89" s="124"/>
      <c r="E89" s="124"/>
      <c r="F89" s="38"/>
      <c r="G89" s="38"/>
      <c r="H89" s="38"/>
      <c r="I89" s="24"/>
      <c r="J89" s="139"/>
      <c r="K89" s="24"/>
      <c r="L89" s="24"/>
    </row>
  </sheetData>
  <mergeCells count="35">
    <mergeCell ref="M1:M5"/>
    <mergeCell ref="E2:G2"/>
    <mergeCell ref="H2:J2"/>
    <mergeCell ref="K2:L2"/>
    <mergeCell ref="C3:D3"/>
    <mergeCell ref="A1:B5"/>
    <mergeCell ref="C1:D2"/>
    <mergeCell ref="E1:G1"/>
    <mergeCell ref="H1:J1"/>
    <mergeCell ref="K1:L1"/>
    <mergeCell ref="F3:F5"/>
    <mergeCell ref="H3:I3"/>
    <mergeCell ref="J3:J5"/>
    <mergeCell ref="K3:L3"/>
    <mergeCell ref="C4:D5"/>
    <mergeCell ref="E4:E5"/>
    <mergeCell ref="G4:G5"/>
    <mergeCell ref="H4:I5"/>
    <mergeCell ref="K4:L5"/>
    <mergeCell ref="A24:A39"/>
    <mergeCell ref="A40:A55"/>
    <mergeCell ref="A56:A71"/>
    <mergeCell ref="A72:A87"/>
    <mergeCell ref="M6:M7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K6:K7"/>
    <mergeCell ref="L6:L7"/>
  </mergeCells>
  <conditionalFormatting sqref="J18:J89 I8:I17">
    <cfRule type="duplicateValues" dxfId="4" priority="1" stopIfTrue="1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N28"/>
  <sheetViews>
    <sheetView zoomScale="70" zoomScaleNormal="70" workbookViewId="0">
      <selection activeCell="D15" sqref="D15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6" width="11.36328125" style="1" customWidth="1"/>
    <col min="7" max="7" width="26" style="1" customWidth="1"/>
    <col min="8" max="60" width="2.6328125" style="1" hidden="1" customWidth="1"/>
    <col min="61" max="61" width="2.6328125" style="1" customWidth="1"/>
    <col min="62" max="62" width="11.453125" style="1" customWidth="1"/>
    <col min="63" max="16384" width="9.08984375" style="1"/>
  </cols>
  <sheetData>
    <row r="1" spans="1:66" ht="29.25" customHeight="1" x14ac:dyDescent="0.35">
      <c r="A1" s="244"/>
      <c r="B1" s="244"/>
      <c r="C1" s="244"/>
      <c r="D1" s="241" t="s">
        <v>0</v>
      </c>
      <c r="E1" s="259"/>
      <c r="F1" s="259"/>
      <c r="G1" s="259"/>
      <c r="H1" s="300" t="s">
        <v>617</v>
      </c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 t="s">
        <v>10</v>
      </c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1"/>
      <c r="BL1" s="302"/>
      <c r="BM1" s="302"/>
      <c r="BN1" s="53"/>
    </row>
    <row r="2" spans="1:66" ht="30.75" customHeight="1" x14ac:dyDescent="0.35">
      <c r="A2" s="244"/>
      <c r="B2" s="244"/>
      <c r="C2" s="244"/>
      <c r="D2" s="262" t="s">
        <v>3</v>
      </c>
      <c r="E2" s="262"/>
      <c r="F2" s="262"/>
      <c r="G2" s="262"/>
      <c r="H2" s="300" t="s">
        <v>599</v>
      </c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5">
        <v>43625</v>
      </c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3"/>
      <c r="BL2" s="304"/>
      <c r="BM2" s="304"/>
      <c r="BN2" s="53"/>
    </row>
    <row r="3" spans="1:66" ht="19.5" customHeight="1" x14ac:dyDescent="0.35">
      <c r="A3" s="243" t="s">
        <v>6</v>
      </c>
      <c r="B3" s="244"/>
      <c r="C3" s="244"/>
      <c r="D3" s="245" t="s">
        <v>7</v>
      </c>
      <c r="E3" s="246"/>
      <c r="F3" s="246"/>
      <c r="G3" s="247"/>
      <c r="H3" s="288" t="s">
        <v>8</v>
      </c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90"/>
      <c r="T3" s="291" t="s">
        <v>9</v>
      </c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2" t="s">
        <v>37</v>
      </c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53"/>
    </row>
    <row r="4" spans="1:66" ht="15" customHeight="1" x14ac:dyDescent="0.35">
      <c r="A4" s="250" t="s">
        <v>843</v>
      </c>
      <c r="B4" s="244"/>
      <c r="C4" s="244"/>
      <c r="D4" s="251" t="s">
        <v>604</v>
      </c>
      <c r="E4" s="252"/>
      <c r="F4" s="252"/>
      <c r="G4" s="253"/>
      <c r="H4" s="293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5"/>
      <c r="T4" s="293"/>
      <c r="U4" s="294"/>
      <c r="V4" s="294"/>
      <c r="W4" s="294"/>
      <c r="X4" s="294"/>
      <c r="Y4" s="294"/>
      <c r="Z4" s="294"/>
      <c r="AA4" s="294"/>
      <c r="AB4" s="294"/>
      <c r="AC4" s="294"/>
      <c r="AD4" s="295"/>
      <c r="AE4" s="299" t="s">
        <v>37</v>
      </c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53"/>
    </row>
    <row r="5" spans="1:66" ht="15" customHeight="1" x14ac:dyDescent="0.35">
      <c r="A5" s="244"/>
      <c r="B5" s="244"/>
      <c r="C5" s="244"/>
      <c r="D5" s="254"/>
      <c r="E5" s="255"/>
      <c r="F5" s="255"/>
      <c r="G5" s="256"/>
      <c r="H5" s="296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8"/>
      <c r="T5" s="296"/>
      <c r="U5" s="297"/>
      <c r="V5" s="297"/>
      <c r="W5" s="297"/>
      <c r="X5" s="297"/>
      <c r="Y5" s="297"/>
      <c r="Z5" s="297"/>
      <c r="AA5" s="297"/>
      <c r="AB5" s="297"/>
      <c r="AC5" s="297"/>
      <c r="AD5" s="298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53"/>
    </row>
    <row r="6" spans="1:66" ht="21.75" customHeight="1" x14ac:dyDescent="0.35">
      <c r="A6" s="238" t="s">
        <v>842</v>
      </c>
      <c r="B6" s="234" t="s">
        <v>12</v>
      </c>
      <c r="C6" s="228" t="s">
        <v>13</v>
      </c>
      <c r="D6" s="240"/>
      <c r="E6" s="234" t="s">
        <v>14</v>
      </c>
      <c r="F6" s="92"/>
      <c r="G6" s="241" t="s">
        <v>15</v>
      </c>
      <c r="H6" s="278">
        <v>130</v>
      </c>
      <c r="I6" s="279"/>
      <c r="J6" s="280"/>
      <c r="K6" s="278">
        <v>140</v>
      </c>
      <c r="L6" s="279"/>
      <c r="M6" s="280"/>
      <c r="N6" s="278">
        <v>145</v>
      </c>
      <c r="O6" s="279"/>
      <c r="P6" s="280"/>
      <c r="Q6" s="278">
        <v>150</v>
      </c>
      <c r="R6" s="279"/>
      <c r="S6" s="280"/>
      <c r="T6" s="278">
        <v>155</v>
      </c>
      <c r="U6" s="279"/>
      <c r="V6" s="280"/>
      <c r="W6" s="278">
        <v>158</v>
      </c>
      <c r="X6" s="279"/>
      <c r="Y6" s="280"/>
      <c r="Z6" s="278">
        <v>161</v>
      </c>
      <c r="AA6" s="279"/>
      <c r="AB6" s="280"/>
      <c r="AC6" s="278">
        <v>164</v>
      </c>
      <c r="AD6" s="279"/>
      <c r="AE6" s="280"/>
      <c r="AF6" s="278">
        <v>170</v>
      </c>
      <c r="AG6" s="279"/>
      <c r="AH6" s="280"/>
      <c r="AI6" s="278">
        <v>172</v>
      </c>
      <c r="AJ6" s="279"/>
      <c r="AK6" s="280"/>
      <c r="AL6" s="278">
        <v>174</v>
      </c>
      <c r="AM6" s="279"/>
      <c r="AN6" s="280"/>
      <c r="AO6" s="278">
        <v>176</v>
      </c>
      <c r="AP6" s="279"/>
      <c r="AQ6" s="280"/>
      <c r="AR6" s="278">
        <v>178</v>
      </c>
      <c r="AS6" s="279"/>
      <c r="AT6" s="280"/>
      <c r="AU6" s="278">
        <v>180</v>
      </c>
      <c r="AV6" s="279"/>
      <c r="AW6" s="280"/>
      <c r="AX6" s="278">
        <v>182</v>
      </c>
      <c r="AY6" s="279"/>
      <c r="AZ6" s="280"/>
      <c r="BA6" s="278">
        <v>184</v>
      </c>
      <c r="BB6" s="279"/>
      <c r="BC6" s="280"/>
      <c r="BD6" s="278">
        <v>186</v>
      </c>
      <c r="BE6" s="279"/>
      <c r="BF6" s="280"/>
      <c r="BG6" s="281" t="s">
        <v>37</v>
      </c>
      <c r="BH6" s="282"/>
      <c r="BI6" s="283"/>
      <c r="BJ6" s="54" t="s">
        <v>605</v>
      </c>
      <c r="BK6" s="55" t="s">
        <v>606</v>
      </c>
      <c r="BL6" s="56" t="s">
        <v>607</v>
      </c>
      <c r="BM6" s="57" t="s">
        <v>608</v>
      </c>
      <c r="BN6" s="58" t="s">
        <v>618</v>
      </c>
    </row>
    <row r="7" spans="1:66" ht="18" customHeight="1" x14ac:dyDescent="0.45">
      <c r="A7" s="239"/>
      <c r="B7" s="234"/>
      <c r="C7" s="2" t="s">
        <v>20</v>
      </c>
      <c r="D7" s="2" t="s">
        <v>21</v>
      </c>
      <c r="E7" s="234"/>
      <c r="F7" s="93" t="s">
        <v>619</v>
      </c>
      <c r="G7" s="242"/>
      <c r="H7" s="59"/>
      <c r="I7" s="60"/>
      <c r="J7" s="61"/>
      <c r="K7" s="59"/>
      <c r="L7" s="60"/>
      <c r="M7" s="61"/>
      <c r="N7" s="59"/>
      <c r="O7" s="60"/>
      <c r="P7" s="61"/>
      <c r="Q7" s="59"/>
      <c r="R7" s="60"/>
      <c r="S7" s="61"/>
      <c r="T7" s="59"/>
      <c r="U7" s="60"/>
      <c r="V7" s="61"/>
      <c r="W7" s="59"/>
      <c r="X7" s="60"/>
      <c r="Y7" s="61"/>
      <c r="Z7" s="59"/>
      <c r="AA7" s="60"/>
      <c r="AB7" s="61"/>
      <c r="AC7" s="59"/>
      <c r="AD7" s="60"/>
      <c r="AE7" s="61"/>
      <c r="AF7" s="59"/>
      <c r="AG7" s="60"/>
      <c r="AH7" s="61"/>
      <c r="AI7" s="59"/>
      <c r="AJ7" s="60"/>
      <c r="AK7" s="61"/>
      <c r="AL7" s="59"/>
      <c r="AM7" s="60"/>
      <c r="AN7" s="61"/>
      <c r="AO7" s="59"/>
      <c r="AP7" s="60"/>
      <c r="AQ7" s="61"/>
      <c r="AR7" s="59"/>
      <c r="AS7" s="60"/>
      <c r="AT7" s="61"/>
      <c r="AU7" s="59"/>
      <c r="AV7" s="60"/>
      <c r="AW7" s="61"/>
      <c r="AX7" s="59"/>
      <c r="AY7" s="60"/>
      <c r="AZ7" s="61"/>
      <c r="BA7" s="59"/>
      <c r="BB7" s="60"/>
      <c r="BC7" s="61"/>
      <c r="BD7" s="59"/>
      <c r="BE7" s="60"/>
      <c r="BF7" s="61"/>
      <c r="BG7" s="59"/>
      <c r="BH7" s="60"/>
      <c r="BI7" s="61"/>
      <c r="BJ7" s="94"/>
      <c r="BK7" s="94"/>
      <c r="BL7" s="95"/>
      <c r="BM7" s="96"/>
      <c r="BN7" s="65"/>
    </row>
    <row r="8" spans="1:66" ht="30" customHeight="1" x14ac:dyDescent="0.45">
      <c r="A8" s="38">
        <v>1</v>
      </c>
      <c r="B8" s="1">
        <v>3605187</v>
      </c>
      <c r="C8" s="66" t="s">
        <v>227</v>
      </c>
      <c r="D8" s="67" t="s">
        <v>228</v>
      </c>
      <c r="E8" s="7">
        <v>2001</v>
      </c>
      <c r="F8" s="7" t="s">
        <v>60</v>
      </c>
      <c r="G8" s="8" t="s">
        <v>57</v>
      </c>
      <c r="H8" s="59"/>
      <c r="I8" s="69"/>
      <c r="J8" s="70"/>
      <c r="K8" s="68"/>
      <c r="L8" s="69"/>
      <c r="M8" s="70"/>
      <c r="N8" s="68"/>
      <c r="O8" s="69"/>
      <c r="P8" s="70"/>
      <c r="Q8" s="68"/>
      <c r="R8" s="69"/>
      <c r="S8" s="70"/>
      <c r="T8" s="68"/>
      <c r="U8" s="69"/>
      <c r="V8" s="70"/>
      <c r="W8" s="68"/>
      <c r="X8" s="69"/>
      <c r="Y8" s="70"/>
      <c r="Z8" s="68"/>
      <c r="AA8" s="69"/>
      <c r="AB8" s="70"/>
      <c r="AC8" s="68"/>
      <c r="AD8" s="69"/>
      <c r="AE8" s="70"/>
      <c r="AF8" s="68"/>
      <c r="AG8" s="69"/>
      <c r="AH8" s="70"/>
      <c r="AI8" s="68"/>
      <c r="AJ8" s="69"/>
      <c r="AK8" s="70"/>
      <c r="AL8" s="68"/>
      <c r="AM8" s="69"/>
      <c r="AN8" s="70"/>
      <c r="AO8" s="68"/>
      <c r="AP8" s="69"/>
      <c r="AQ8" s="70"/>
      <c r="AR8" s="68"/>
      <c r="AS8" s="69"/>
      <c r="AT8" s="70"/>
      <c r="AU8" s="68"/>
      <c r="AV8" s="69"/>
      <c r="AW8" s="70"/>
      <c r="AX8" s="68"/>
      <c r="AY8" s="69"/>
      <c r="AZ8" s="70"/>
      <c r="BA8" s="68"/>
      <c r="BB8" s="69"/>
      <c r="BC8" s="70"/>
      <c r="BD8" s="68"/>
      <c r="BE8" s="69"/>
      <c r="BF8" s="70"/>
      <c r="BG8" s="68"/>
      <c r="BH8" s="69"/>
      <c r="BI8" s="70"/>
      <c r="BJ8" s="94">
        <v>2</v>
      </c>
      <c r="BK8" s="94">
        <v>2</v>
      </c>
      <c r="BL8" s="95">
        <v>161</v>
      </c>
      <c r="BM8" s="96">
        <v>1</v>
      </c>
      <c r="BN8" s="65"/>
    </row>
    <row r="9" spans="1:66" ht="30" customHeight="1" x14ac:dyDescent="0.45">
      <c r="A9" s="38">
        <v>2</v>
      </c>
      <c r="B9" s="1">
        <v>3604962</v>
      </c>
      <c r="C9" s="66" t="s">
        <v>240</v>
      </c>
      <c r="D9" s="67" t="s">
        <v>241</v>
      </c>
      <c r="E9" s="7">
        <v>2001</v>
      </c>
      <c r="F9" s="7" t="s">
        <v>60</v>
      </c>
      <c r="G9" s="8" t="s">
        <v>69</v>
      </c>
      <c r="H9" s="59"/>
      <c r="I9" s="60"/>
      <c r="J9" s="61"/>
      <c r="K9" s="59"/>
      <c r="L9" s="60"/>
      <c r="M9" s="61"/>
      <c r="N9" s="59"/>
      <c r="O9" s="60"/>
      <c r="P9" s="61"/>
      <c r="Q9" s="59"/>
      <c r="R9" s="60"/>
      <c r="S9" s="61"/>
      <c r="T9" s="59"/>
      <c r="U9" s="60"/>
      <c r="V9" s="61"/>
      <c r="W9" s="59"/>
      <c r="X9" s="60"/>
      <c r="Y9" s="61"/>
      <c r="Z9" s="59"/>
      <c r="AA9" s="60"/>
      <c r="AB9" s="61"/>
      <c r="AC9" s="59"/>
      <c r="AD9" s="60"/>
      <c r="AE9" s="61"/>
      <c r="AF9" s="59"/>
      <c r="AG9" s="60"/>
      <c r="AH9" s="61"/>
      <c r="AI9" s="59"/>
      <c r="AJ9" s="60"/>
      <c r="AK9" s="61"/>
      <c r="AL9" s="59"/>
      <c r="AM9" s="60"/>
      <c r="AN9" s="61"/>
      <c r="AO9" s="59"/>
      <c r="AP9" s="60"/>
      <c r="AQ9" s="61"/>
      <c r="AR9" s="59"/>
      <c r="AS9" s="60"/>
      <c r="AT9" s="61"/>
      <c r="AU9" s="59"/>
      <c r="AV9" s="60"/>
      <c r="AW9" s="61"/>
      <c r="AX9" s="59"/>
      <c r="AY9" s="60"/>
      <c r="AZ9" s="61"/>
      <c r="BA9" s="59"/>
      <c r="BB9" s="60"/>
      <c r="BC9" s="61"/>
      <c r="BD9" s="59"/>
      <c r="BE9" s="60"/>
      <c r="BF9" s="61"/>
      <c r="BG9" s="59"/>
      <c r="BH9" s="60"/>
      <c r="BI9" s="61"/>
      <c r="BJ9" s="94">
        <v>2</v>
      </c>
      <c r="BK9" s="94">
        <v>5</v>
      </c>
      <c r="BL9" s="95">
        <v>161</v>
      </c>
      <c r="BM9" s="96">
        <v>2</v>
      </c>
      <c r="BN9" s="65"/>
    </row>
    <row r="10" spans="1:66" ht="30" customHeight="1" x14ac:dyDescent="0.45">
      <c r="A10" s="38">
        <v>8</v>
      </c>
      <c r="B10" s="1">
        <v>3603367</v>
      </c>
      <c r="C10" s="66" t="s">
        <v>527</v>
      </c>
      <c r="D10" s="67" t="s">
        <v>145</v>
      </c>
      <c r="E10" s="7">
        <v>2001</v>
      </c>
      <c r="F10" s="7" t="s">
        <v>60</v>
      </c>
      <c r="G10" s="8" t="s">
        <v>42</v>
      </c>
      <c r="H10" s="59"/>
      <c r="I10" s="60"/>
      <c r="J10" s="61"/>
      <c r="K10" s="59"/>
      <c r="L10" s="60"/>
      <c r="M10" s="61"/>
      <c r="N10" s="59"/>
      <c r="O10" s="60"/>
      <c r="P10" s="61"/>
      <c r="Q10" s="59"/>
      <c r="R10" s="60"/>
      <c r="S10" s="61"/>
      <c r="T10" s="59"/>
      <c r="U10" s="60"/>
      <c r="V10" s="61"/>
      <c r="W10" s="59"/>
      <c r="X10" s="60"/>
      <c r="Y10" s="61"/>
      <c r="Z10" s="59"/>
      <c r="AA10" s="60"/>
      <c r="AB10" s="61"/>
      <c r="AC10" s="59"/>
      <c r="AD10" s="60"/>
      <c r="AE10" s="61"/>
      <c r="AF10" s="59"/>
      <c r="AG10" s="60"/>
      <c r="AH10" s="61"/>
      <c r="AI10" s="59"/>
      <c r="AJ10" s="60"/>
      <c r="AK10" s="61"/>
      <c r="AL10" s="59"/>
      <c r="AM10" s="60"/>
      <c r="AN10" s="61"/>
      <c r="AO10" s="59"/>
      <c r="AP10" s="60"/>
      <c r="AQ10" s="61"/>
      <c r="AR10" s="59"/>
      <c r="AS10" s="60"/>
      <c r="AT10" s="61"/>
      <c r="AU10" s="59"/>
      <c r="AV10" s="60"/>
      <c r="AW10" s="61"/>
      <c r="AX10" s="59"/>
      <c r="AY10" s="60"/>
      <c r="AZ10" s="61"/>
      <c r="BA10" s="59"/>
      <c r="BB10" s="60"/>
      <c r="BC10" s="61"/>
      <c r="BD10" s="59"/>
      <c r="BE10" s="60"/>
      <c r="BF10" s="61"/>
      <c r="BG10" s="59"/>
      <c r="BH10" s="60"/>
      <c r="BI10" s="61"/>
      <c r="BJ10" s="94">
        <v>1</v>
      </c>
      <c r="BK10" s="94">
        <v>1</v>
      </c>
      <c r="BL10" s="95">
        <v>158</v>
      </c>
      <c r="BM10" s="96">
        <v>3</v>
      </c>
      <c r="BN10" s="65"/>
    </row>
    <row r="11" spans="1:66" ht="30" customHeight="1" x14ac:dyDescent="0.45">
      <c r="A11" s="38"/>
      <c r="B11" s="26"/>
      <c r="C11" s="66"/>
      <c r="D11" s="67"/>
      <c r="E11" s="7"/>
      <c r="F11" s="97"/>
      <c r="G11" s="8"/>
      <c r="H11" s="59"/>
      <c r="I11" s="60"/>
      <c r="J11" s="61"/>
      <c r="K11" s="59"/>
      <c r="L11" s="60"/>
      <c r="M11" s="61"/>
      <c r="N11" s="59"/>
      <c r="O11" s="60"/>
      <c r="P11" s="61"/>
      <c r="Q11" s="59"/>
      <c r="R11" s="60"/>
      <c r="S11" s="61"/>
      <c r="T11" s="59"/>
      <c r="U11" s="60"/>
      <c r="V11" s="61"/>
      <c r="W11" s="59"/>
      <c r="X11" s="60"/>
      <c r="Y11" s="61"/>
      <c r="Z11" s="59"/>
      <c r="AA11" s="60"/>
      <c r="AB11" s="61"/>
      <c r="AC11" s="59"/>
      <c r="AD11" s="60"/>
      <c r="AE11" s="61"/>
      <c r="AF11" s="59"/>
      <c r="AG11" s="60"/>
      <c r="AH11" s="61"/>
      <c r="AI11" s="59"/>
      <c r="AJ11" s="60"/>
      <c r="AK11" s="61"/>
      <c r="AL11" s="59"/>
      <c r="AM11" s="60"/>
      <c r="AN11" s="61"/>
      <c r="AO11" s="59"/>
      <c r="AP11" s="60"/>
      <c r="AQ11" s="61"/>
      <c r="AR11" s="59"/>
      <c r="AS11" s="60"/>
      <c r="AT11" s="61"/>
      <c r="AU11" s="59"/>
      <c r="AV11" s="60"/>
      <c r="AW11" s="61"/>
      <c r="AX11" s="59"/>
      <c r="AY11" s="60"/>
      <c r="AZ11" s="61"/>
      <c r="BA11" s="59"/>
      <c r="BB11" s="60"/>
      <c r="BC11" s="61"/>
      <c r="BD11" s="59"/>
      <c r="BE11" s="60"/>
      <c r="BF11" s="61"/>
      <c r="BG11" s="59"/>
      <c r="BH11" s="60"/>
      <c r="BI11" s="61"/>
      <c r="BJ11" s="94"/>
      <c r="BK11" s="94"/>
      <c r="BL11" s="95"/>
      <c r="BM11" s="96"/>
      <c r="BN11" s="65"/>
    </row>
    <row r="12" spans="1:66" ht="30" customHeight="1" x14ac:dyDescent="0.45">
      <c r="A12" s="38"/>
      <c r="B12" s="26"/>
      <c r="C12" s="66"/>
      <c r="D12" s="67"/>
      <c r="E12" s="7"/>
      <c r="F12" s="97"/>
      <c r="G12" s="8"/>
      <c r="H12" s="59"/>
      <c r="I12" s="60"/>
      <c r="J12" s="61"/>
      <c r="K12" s="59"/>
      <c r="L12" s="60"/>
      <c r="M12" s="61"/>
      <c r="N12" s="59"/>
      <c r="O12" s="60"/>
      <c r="P12" s="61"/>
      <c r="Q12" s="59"/>
      <c r="R12" s="60"/>
      <c r="S12" s="61"/>
      <c r="T12" s="59"/>
      <c r="U12" s="60"/>
      <c r="V12" s="61"/>
      <c r="W12" s="59"/>
      <c r="X12" s="60"/>
      <c r="Y12" s="61"/>
      <c r="Z12" s="59"/>
      <c r="AA12" s="60"/>
      <c r="AB12" s="61"/>
      <c r="AC12" s="59"/>
      <c r="AD12" s="60"/>
      <c r="AE12" s="61"/>
      <c r="AF12" s="59"/>
      <c r="AG12" s="60"/>
      <c r="AH12" s="61"/>
      <c r="AI12" s="59"/>
      <c r="AJ12" s="60"/>
      <c r="AK12" s="61"/>
      <c r="AL12" s="59"/>
      <c r="AM12" s="60"/>
      <c r="AN12" s="61"/>
      <c r="AO12" s="59"/>
      <c r="AP12" s="60"/>
      <c r="AQ12" s="61"/>
      <c r="AR12" s="59"/>
      <c r="AS12" s="60"/>
      <c r="AT12" s="61"/>
      <c r="AU12" s="59"/>
      <c r="AV12" s="60"/>
      <c r="AW12" s="61"/>
      <c r="AX12" s="59"/>
      <c r="AY12" s="60"/>
      <c r="AZ12" s="61"/>
      <c r="BA12" s="59"/>
      <c r="BB12" s="60"/>
      <c r="BC12" s="61"/>
      <c r="BD12" s="59"/>
      <c r="BE12" s="60"/>
      <c r="BF12" s="61"/>
      <c r="BG12" s="59"/>
      <c r="BH12" s="60"/>
      <c r="BI12" s="61"/>
      <c r="BJ12" s="94"/>
      <c r="BK12" s="94"/>
      <c r="BL12" s="95"/>
      <c r="BM12" s="96"/>
      <c r="BN12" s="65"/>
    </row>
    <row r="13" spans="1:66" ht="30" customHeight="1" x14ac:dyDescent="0.45">
      <c r="A13" s="38"/>
      <c r="B13" s="26"/>
      <c r="C13" s="66"/>
      <c r="D13" s="67"/>
      <c r="E13" s="7"/>
      <c r="F13" s="97"/>
      <c r="G13" s="8"/>
      <c r="H13" s="59"/>
      <c r="I13" s="73"/>
      <c r="J13" s="74"/>
      <c r="K13" s="72"/>
      <c r="L13" s="73"/>
      <c r="M13" s="74"/>
      <c r="N13" s="72"/>
      <c r="O13" s="73"/>
      <c r="P13" s="74"/>
      <c r="Q13" s="72"/>
      <c r="R13" s="73"/>
      <c r="S13" s="74"/>
      <c r="T13" s="72"/>
      <c r="U13" s="73"/>
      <c r="V13" s="74"/>
      <c r="W13" s="72"/>
      <c r="X13" s="73"/>
      <c r="Y13" s="74"/>
      <c r="Z13" s="72"/>
      <c r="AA13" s="73"/>
      <c r="AB13" s="74"/>
      <c r="AC13" s="72"/>
      <c r="AD13" s="73"/>
      <c r="AE13" s="74"/>
      <c r="AF13" s="72"/>
      <c r="AG13" s="73"/>
      <c r="AH13" s="74"/>
      <c r="AI13" s="72"/>
      <c r="AJ13" s="73"/>
      <c r="AK13" s="74"/>
      <c r="AL13" s="72"/>
      <c r="AM13" s="73"/>
      <c r="AN13" s="74"/>
      <c r="AO13" s="72"/>
      <c r="AP13" s="73"/>
      <c r="AQ13" s="74"/>
      <c r="AR13" s="72"/>
      <c r="AS13" s="73"/>
      <c r="AT13" s="74"/>
      <c r="AU13" s="72"/>
      <c r="AV13" s="73"/>
      <c r="AW13" s="74"/>
      <c r="AX13" s="72"/>
      <c r="AY13" s="73"/>
      <c r="AZ13" s="74"/>
      <c r="BA13" s="72"/>
      <c r="BB13" s="73"/>
      <c r="BC13" s="74"/>
      <c r="BD13" s="72"/>
      <c r="BE13" s="73"/>
      <c r="BF13" s="74"/>
      <c r="BG13" s="72"/>
      <c r="BH13" s="73"/>
      <c r="BI13" s="74"/>
      <c r="BJ13" s="94"/>
      <c r="BK13" s="98"/>
      <c r="BL13" s="99"/>
      <c r="BM13" s="96"/>
      <c r="BN13" s="65"/>
    </row>
    <row r="14" spans="1:66" ht="30" customHeight="1" x14ac:dyDescent="0.45">
      <c r="A14" s="38"/>
      <c r="B14" s="26"/>
      <c r="C14" s="66"/>
      <c r="D14" s="67"/>
      <c r="E14" s="7"/>
      <c r="F14" s="97"/>
      <c r="G14" s="8"/>
      <c r="H14" s="59"/>
      <c r="I14" s="60"/>
      <c r="J14" s="61"/>
      <c r="K14" s="59"/>
      <c r="L14" s="60"/>
      <c r="M14" s="61"/>
      <c r="N14" s="59"/>
      <c r="O14" s="60"/>
      <c r="P14" s="61"/>
      <c r="Q14" s="59"/>
      <c r="R14" s="60"/>
      <c r="S14" s="61"/>
      <c r="T14" s="59"/>
      <c r="U14" s="60"/>
      <c r="V14" s="61"/>
      <c r="W14" s="59"/>
      <c r="X14" s="60"/>
      <c r="Y14" s="61"/>
      <c r="Z14" s="59"/>
      <c r="AA14" s="60"/>
      <c r="AB14" s="61"/>
      <c r="AC14" s="59"/>
      <c r="AD14" s="60"/>
      <c r="AE14" s="61"/>
      <c r="AF14" s="59"/>
      <c r="AG14" s="60"/>
      <c r="AH14" s="61"/>
      <c r="AI14" s="59"/>
      <c r="AJ14" s="60"/>
      <c r="AK14" s="61"/>
      <c r="AL14" s="59"/>
      <c r="AM14" s="60"/>
      <c r="AN14" s="61"/>
      <c r="AO14" s="59"/>
      <c r="AP14" s="60"/>
      <c r="AQ14" s="61"/>
      <c r="AR14" s="59"/>
      <c r="AS14" s="60"/>
      <c r="AT14" s="61"/>
      <c r="AU14" s="59"/>
      <c r="AV14" s="60"/>
      <c r="AW14" s="61"/>
      <c r="AX14" s="59"/>
      <c r="AY14" s="60"/>
      <c r="AZ14" s="61"/>
      <c r="BA14" s="59"/>
      <c r="BB14" s="60"/>
      <c r="BC14" s="61"/>
      <c r="BD14" s="59"/>
      <c r="BE14" s="60"/>
      <c r="BF14" s="61"/>
      <c r="BG14" s="59"/>
      <c r="BH14" s="60"/>
      <c r="BI14" s="61"/>
      <c r="BJ14" s="94"/>
      <c r="BK14" s="98"/>
      <c r="BL14" s="99"/>
      <c r="BM14" s="96"/>
      <c r="BN14" s="65"/>
    </row>
    <row r="15" spans="1:66" ht="30" customHeight="1" x14ac:dyDescent="0.45">
      <c r="A15" s="38"/>
      <c r="B15" s="80"/>
      <c r="C15" s="66"/>
      <c r="D15" s="67"/>
      <c r="E15" s="7"/>
      <c r="F15" s="97"/>
      <c r="G15" s="8"/>
      <c r="H15" s="59"/>
      <c r="I15" s="73"/>
      <c r="J15" s="74"/>
      <c r="K15" s="72"/>
      <c r="L15" s="73"/>
      <c r="M15" s="74"/>
      <c r="N15" s="72"/>
      <c r="O15" s="73"/>
      <c r="P15" s="74"/>
      <c r="Q15" s="72"/>
      <c r="R15" s="73"/>
      <c r="S15" s="74"/>
      <c r="T15" s="72"/>
      <c r="U15" s="73"/>
      <c r="V15" s="74"/>
      <c r="W15" s="72"/>
      <c r="X15" s="73"/>
      <c r="Y15" s="74"/>
      <c r="Z15" s="72"/>
      <c r="AA15" s="73"/>
      <c r="AB15" s="74"/>
      <c r="AC15" s="72"/>
      <c r="AD15" s="73"/>
      <c r="AE15" s="74"/>
      <c r="AF15" s="72"/>
      <c r="AG15" s="73"/>
      <c r="AH15" s="74"/>
      <c r="AI15" s="72"/>
      <c r="AJ15" s="73"/>
      <c r="AK15" s="74"/>
      <c r="AL15" s="72"/>
      <c r="AM15" s="73"/>
      <c r="AN15" s="74"/>
      <c r="AO15" s="72"/>
      <c r="AP15" s="73"/>
      <c r="AQ15" s="74"/>
      <c r="AR15" s="72"/>
      <c r="AS15" s="73"/>
      <c r="AT15" s="74"/>
      <c r="AU15" s="72"/>
      <c r="AV15" s="73"/>
      <c r="AW15" s="74"/>
      <c r="AX15" s="72"/>
      <c r="AY15" s="73"/>
      <c r="AZ15" s="74"/>
      <c r="BA15" s="72"/>
      <c r="BB15" s="73"/>
      <c r="BC15" s="74"/>
      <c r="BD15" s="72"/>
      <c r="BE15" s="73"/>
      <c r="BF15" s="74"/>
      <c r="BG15" s="72"/>
      <c r="BH15" s="73"/>
      <c r="BI15" s="74"/>
      <c r="BJ15" s="94"/>
      <c r="BK15" s="98"/>
      <c r="BL15" s="99"/>
      <c r="BM15" s="96"/>
      <c r="BN15" s="65"/>
    </row>
    <row r="16" spans="1:66" ht="30" customHeight="1" x14ac:dyDescent="0.35">
      <c r="A16" s="38"/>
      <c r="B16" s="81"/>
      <c r="C16" s="66"/>
      <c r="D16" s="67"/>
      <c r="E16" s="7"/>
      <c r="F16" s="97"/>
      <c r="G16" s="8"/>
      <c r="H16" s="82"/>
      <c r="I16" s="83"/>
      <c r="J16" s="84"/>
      <c r="K16" s="82"/>
      <c r="L16" s="83"/>
      <c r="M16" s="84"/>
      <c r="N16" s="82"/>
      <c r="O16" s="83"/>
      <c r="P16" s="84"/>
      <c r="Q16" s="82"/>
      <c r="R16" s="83"/>
      <c r="S16" s="84"/>
      <c r="T16" s="82"/>
      <c r="U16" s="83"/>
      <c r="V16" s="84"/>
      <c r="W16" s="82"/>
      <c r="X16" s="83"/>
      <c r="Y16" s="84"/>
      <c r="Z16" s="82"/>
      <c r="AA16" s="83"/>
      <c r="AB16" s="84"/>
      <c r="AC16" s="82"/>
      <c r="AD16" s="83"/>
      <c r="AE16" s="84"/>
      <c r="AF16" s="82"/>
      <c r="AG16" s="83"/>
      <c r="AH16" s="84"/>
      <c r="AI16" s="82"/>
      <c r="AJ16" s="83"/>
      <c r="AK16" s="84"/>
      <c r="AL16" s="82"/>
      <c r="AM16" s="83"/>
      <c r="AN16" s="84"/>
      <c r="AO16" s="82"/>
      <c r="AP16" s="83"/>
      <c r="AQ16" s="84"/>
      <c r="AR16" s="82"/>
      <c r="AS16" s="83"/>
      <c r="AT16" s="84"/>
      <c r="AU16" s="82"/>
      <c r="AV16" s="83"/>
      <c r="AW16" s="84"/>
      <c r="AX16" s="82"/>
      <c r="AY16" s="83"/>
      <c r="AZ16" s="84"/>
      <c r="BA16" s="82"/>
      <c r="BB16" s="83"/>
      <c r="BC16" s="84"/>
      <c r="BD16" s="82"/>
      <c r="BE16" s="83"/>
      <c r="BF16" s="84"/>
      <c r="BG16" s="82"/>
      <c r="BH16" s="83"/>
      <c r="BI16" s="84"/>
      <c r="BJ16" s="100"/>
      <c r="BK16" s="101"/>
      <c r="BL16" s="99"/>
      <c r="BM16" s="96"/>
      <c r="BN16" s="65"/>
    </row>
    <row r="17" spans="1:66" ht="35.15" customHeight="1" x14ac:dyDescent="0.35">
      <c r="A17" s="38"/>
      <c r="B17" s="81"/>
      <c r="C17" s="66"/>
      <c r="D17" s="67"/>
      <c r="E17" s="7"/>
      <c r="F17" s="97"/>
      <c r="G17" s="8"/>
      <c r="H17" s="82"/>
      <c r="I17" s="83"/>
      <c r="J17" s="84"/>
      <c r="K17" s="82"/>
      <c r="L17" s="83"/>
      <c r="M17" s="84"/>
      <c r="N17" s="82"/>
      <c r="O17" s="83"/>
      <c r="P17" s="84"/>
      <c r="Q17" s="82"/>
      <c r="R17" s="83"/>
      <c r="S17" s="84"/>
      <c r="T17" s="82"/>
      <c r="U17" s="83"/>
      <c r="V17" s="84"/>
      <c r="W17" s="82"/>
      <c r="X17" s="83"/>
      <c r="Y17" s="84"/>
      <c r="Z17" s="82"/>
      <c r="AA17" s="83"/>
      <c r="AB17" s="84"/>
      <c r="AC17" s="82"/>
      <c r="AD17" s="83"/>
      <c r="AE17" s="84"/>
      <c r="AF17" s="82"/>
      <c r="AG17" s="83"/>
      <c r="AH17" s="84"/>
      <c r="AI17" s="82"/>
      <c r="AJ17" s="83"/>
      <c r="AK17" s="84"/>
      <c r="AL17" s="82"/>
      <c r="AM17" s="83"/>
      <c r="AN17" s="84"/>
      <c r="AO17" s="82"/>
      <c r="AP17" s="83"/>
      <c r="AQ17" s="84"/>
      <c r="AR17" s="82"/>
      <c r="AS17" s="83"/>
      <c r="AT17" s="84"/>
      <c r="AU17" s="82"/>
      <c r="AV17" s="83"/>
      <c r="AW17" s="84"/>
      <c r="AX17" s="82"/>
      <c r="AY17" s="83"/>
      <c r="AZ17" s="84"/>
      <c r="BA17" s="82"/>
      <c r="BB17" s="83"/>
      <c r="BC17" s="84"/>
      <c r="BD17" s="82"/>
      <c r="BE17" s="83"/>
      <c r="BF17" s="84"/>
      <c r="BG17" s="82"/>
      <c r="BH17" s="83"/>
      <c r="BI17" s="84"/>
      <c r="BJ17" s="100"/>
      <c r="BK17" s="101"/>
      <c r="BL17" s="99"/>
      <c r="BM17" s="96"/>
      <c r="BN17" s="65"/>
    </row>
    <row r="18" spans="1:66" ht="35.15" customHeight="1" x14ac:dyDescent="0.35">
      <c r="A18" s="38"/>
      <c r="B18" s="87"/>
      <c r="C18" s="5"/>
      <c r="D18" s="6"/>
      <c r="E18" s="17"/>
      <c r="F18" s="102"/>
      <c r="G18" s="48"/>
      <c r="H18" s="82"/>
      <c r="I18" s="83"/>
      <c r="J18" s="84"/>
      <c r="K18" s="82"/>
      <c r="L18" s="83"/>
      <c r="M18" s="84"/>
      <c r="N18" s="82"/>
      <c r="O18" s="83"/>
      <c r="P18" s="84"/>
      <c r="Q18" s="82"/>
      <c r="R18" s="83"/>
      <c r="S18" s="84"/>
      <c r="T18" s="82"/>
      <c r="U18" s="83"/>
      <c r="V18" s="84"/>
      <c r="W18" s="82"/>
      <c r="X18" s="83"/>
      <c r="Y18" s="84"/>
      <c r="Z18" s="82"/>
      <c r="AA18" s="83"/>
      <c r="AB18" s="84"/>
      <c r="AC18" s="82"/>
      <c r="AD18" s="83"/>
      <c r="AE18" s="84"/>
      <c r="AF18" s="82"/>
      <c r="AG18" s="83"/>
      <c r="AH18" s="84"/>
      <c r="AI18" s="82"/>
      <c r="AJ18" s="83"/>
      <c r="AK18" s="84"/>
      <c r="AL18" s="82"/>
      <c r="AM18" s="83"/>
      <c r="AN18" s="84"/>
      <c r="AO18" s="82"/>
      <c r="AP18" s="83"/>
      <c r="AQ18" s="84"/>
      <c r="AR18" s="82"/>
      <c r="AS18" s="83"/>
      <c r="AT18" s="84"/>
      <c r="AU18" s="82"/>
      <c r="AV18" s="83"/>
      <c r="AW18" s="84"/>
      <c r="AX18" s="82"/>
      <c r="AY18" s="83"/>
      <c r="AZ18" s="84"/>
      <c r="BA18" s="82"/>
      <c r="BB18" s="83"/>
      <c r="BC18" s="84"/>
      <c r="BD18" s="82"/>
      <c r="BE18" s="83"/>
      <c r="BF18" s="84"/>
      <c r="BG18" s="82"/>
      <c r="BH18" s="83"/>
      <c r="BI18" s="84"/>
      <c r="BJ18" s="100"/>
      <c r="BK18" s="101"/>
      <c r="BL18" s="99"/>
      <c r="BM18" s="96"/>
      <c r="BN18" s="65"/>
    </row>
    <row r="19" spans="1:66" ht="35.15" customHeight="1" x14ac:dyDescent="0.35">
      <c r="A19" s="38"/>
      <c r="B19" s="88"/>
      <c r="C19" s="89"/>
      <c r="D19" s="20"/>
      <c r="E19" s="21"/>
      <c r="F19" s="103"/>
      <c r="G19" s="50"/>
      <c r="H19" s="82"/>
      <c r="I19" s="83"/>
      <c r="J19" s="84"/>
      <c r="K19" s="82"/>
      <c r="L19" s="83"/>
      <c r="M19" s="84"/>
      <c r="N19" s="82"/>
      <c r="O19" s="83"/>
      <c r="P19" s="84"/>
      <c r="Q19" s="82"/>
      <c r="R19" s="83"/>
      <c r="S19" s="84"/>
      <c r="T19" s="82"/>
      <c r="U19" s="83"/>
      <c r="V19" s="84"/>
      <c r="W19" s="82"/>
      <c r="X19" s="83"/>
      <c r="Y19" s="84"/>
      <c r="Z19" s="82"/>
      <c r="AA19" s="83"/>
      <c r="AB19" s="84"/>
      <c r="AC19" s="82"/>
      <c r="AD19" s="83"/>
      <c r="AE19" s="84"/>
      <c r="AF19" s="82"/>
      <c r="AG19" s="83"/>
      <c r="AH19" s="84"/>
      <c r="AI19" s="82"/>
      <c r="AJ19" s="83"/>
      <c r="AK19" s="84"/>
      <c r="AL19" s="82"/>
      <c r="AM19" s="83"/>
      <c r="AN19" s="84"/>
      <c r="AO19" s="82"/>
      <c r="AP19" s="83"/>
      <c r="AQ19" s="84"/>
      <c r="AR19" s="82"/>
      <c r="AS19" s="83"/>
      <c r="AT19" s="84"/>
      <c r="AU19" s="82"/>
      <c r="AV19" s="83"/>
      <c r="AW19" s="84"/>
      <c r="AX19" s="82"/>
      <c r="AY19" s="83"/>
      <c r="AZ19" s="84"/>
      <c r="BA19" s="82"/>
      <c r="BB19" s="83"/>
      <c r="BC19" s="84"/>
      <c r="BD19" s="82"/>
      <c r="BE19" s="83"/>
      <c r="BF19" s="84"/>
      <c r="BG19" s="82"/>
      <c r="BH19" s="83"/>
      <c r="BI19" s="84"/>
      <c r="BJ19" s="100"/>
      <c r="BK19" s="101"/>
      <c r="BL19" s="99"/>
      <c r="BM19" s="96"/>
      <c r="BN19" s="65"/>
    </row>
    <row r="20" spans="1:66" ht="30" customHeight="1" x14ac:dyDescent="0.35">
      <c r="A20" s="38"/>
      <c r="B20" s="77"/>
      <c r="C20" s="66"/>
      <c r="D20" s="67"/>
      <c r="E20" s="7"/>
      <c r="F20" s="97"/>
      <c r="G20" s="8"/>
      <c r="H20" s="82"/>
      <c r="I20" s="83"/>
      <c r="J20" s="84"/>
      <c r="K20" s="82"/>
      <c r="L20" s="83"/>
      <c r="M20" s="84"/>
      <c r="N20" s="82"/>
      <c r="O20" s="83"/>
      <c r="P20" s="84"/>
      <c r="Q20" s="82"/>
      <c r="R20" s="83"/>
      <c r="S20" s="84"/>
      <c r="T20" s="82"/>
      <c r="U20" s="83"/>
      <c r="V20" s="84"/>
      <c r="W20" s="82"/>
      <c r="X20" s="83"/>
      <c r="Y20" s="84"/>
      <c r="Z20" s="82"/>
      <c r="AA20" s="83"/>
      <c r="AB20" s="84"/>
      <c r="AC20" s="82"/>
      <c r="AD20" s="83"/>
      <c r="AE20" s="84"/>
      <c r="AF20" s="82"/>
      <c r="AG20" s="83"/>
      <c r="AH20" s="84"/>
      <c r="AI20" s="82"/>
      <c r="AJ20" s="83"/>
      <c r="AK20" s="84"/>
      <c r="AL20" s="82"/>
      <c r="AM20" s="83"/>
      <c r="AN20" s="84"/>
      <c r="AO20" s="82"/>
      <c r="AP20" s="83"/>
      <c r="AQ20" s="84"/>
      <c r="AR20" s="82"/>
      <c r="AS20" s="83"/>
      <c r="AT20" s="84"/>
      <c r="AU20" s="82"/>
      <c r="AV20" s="83"/>
      <c r="AW20" s="84"/>
      <c r="AX20" s="82"/>
      <c r="AY20" s="83"/>
      <c r="AZ20" s="84"/>
      <c r="BA20" s="82"/>
      <c r="BB20" s="83"/>
      <c r="BC20" s="84"/>
      <c r="BD20" s="82"/>
      <c r="BE20" s="83"/>
      <c r="BF20" s="84"/>
      <c r="BG20" s="82"/>
      <c r="BH20" s="83"/>
      <c r="BI20" s="84"/>
      <c r="BJ20" s="100"/>
      <c r="BK20" s="101"/>
      <c r="BL20" s="99"/>
      <c r="BM20" s="96"/>
      <c r="BN20" s="65"/>
    </row>
    <row r="21" spans="1:66" ht="35.15" customHeight="1" x14ac:dyDescent="0.35">
      <c r="A21" s="38"/>
      <c r="B21" s="81"/>
      <c r="C21" s="66"/>
      <c r="D21" s="67"/>
      <c r="E21" s="7"/>
      <c r="F21" s="97"/>
      <c r="G21" s="8"/>
      <c r="H21" s="82"/>
      <c r="I21" s="83"/>
      <c r="J21" s="84"/>
      <c r="K21" s="82"/>
      <c r="L21" s="83"/>
      <c r="M21" s="84"/>
      <c r="N21" s="82"/>
      <c r="O21" s="83"/>
      <c r="P21" s="84"/>
      <c r="Q21" s="82"/>
      <c r="R21" s="83"/>
      <c r="S21" s="84"/>
      <c r="T21" s="82"/>
      <c r="U21" s="83"/>
      <c r="V21" s="84"/>
      <c r="W21" s="82"/>
      <c r="X21" s="83"/>
      <c r="Y21" s="84"/>
      <c r="Z21" s="82"/>
      <c r="AA21" s="83"/>
      <c r="AB21" s="84"/>
      <c r="AC21" s="82"/>
      <c r="AD21" s="83"/>
      <c r="AE21" s="84"/>
      <c r="AF21" s="82"/>
      <c r="AG21" s="83"/>
      <c r="AH21" s="84"/>
      <c r="AI21" s="82"/>
      <c r="AJ21" s="83"/>
      <c r="AK21" s="84"/>
      <c r="AL21" s="82"/>
      <c r="AM21" s="83"/>
      <c r="AN21" s="84"/>
      <c r="AO21" s="82"/>
      <c r="AP21" s="83"/>
      <c r="AQ21" s="84"/>
      <c r="AR21" s="82"/>
      <c r="AS21" s="83"/>
      <c r="AT21" s="84"/>
      <c r="AU21" s="82"/>
      <c r="AV21" s="83"/>
      <c r="AW21" s="84"/>
      <c r="AX21" s="82"/>
      <c r="AY21" s="83"/>
      <c r="AZ21" s="84"/>
      <c r="BA21" s="82"/>
      <c r="BB21" s="83"/>
      <c r="BC21" s="84"/>
      <c r="BD21" s="82"/>
      <c r="BE21" s="83"/>
      <c r="BF21" s="84"/>
      <c r="BG21" s="82"/>
      <c r="BH21" s="83"/>
      <c r="BI21" s="84"/>
      <c r="BJ21" s="100"/>
      <c r="BK21" s="101"/>
      <c r="BL21" s="99"/>
      <c r="BM21" s="96"/>
      <c r="BN21" s="65"/>
    </row>
    <row r="22" spans="1:66" ht="35.15" customHeight="1" x14ac:dyDescent="0.35">
      <c r="A22" s="38"/>
      <c r="B22" s="87"/>
      <c r="C22" s="5"/>
      <c r="D22" s="6"/>
      <c r="E22" s="17"/>
      <c r="F22" s="102"/>
      <c r="G22" s="48"/>
      <c r="H22" s="82"/>
      <c r="I22" s="83"/>
      <c r="J22" s="84"/>
      <c r="K22" s="82"/>
      <c r="L22" s="83"/>
      <c r="M22" s="84"/>
      <c r="N22" s="82"/>
      <c r="O22" s="83"/>
      <c r="P22" s="84"/>
      <c r="Q22" s="82"/>
      <c r="R22" s="83"/>
      <c r="S22" s="84"/>
      <c r="T22" s="82"/>
      <c r="U22" s="83"/>
      <c r="V22" s="84"/>
      <c r="W22" s="82"/>
      <c r="X22" s="83"/>
      <c r="Y22" s="84"/>
      <c r="Z22" s="82"/>
      <c r="AA22" s="83"/>
      <c r="AB22" s="84"/>
      <c r="AC22" s="82"/>
      <c r="AD22" s="83"/>
      <c r="AE22" s="84"/>
      <c r="AF22" s="82"/>
      <c r="AG22" s="83"/>
      <c r="AH22" s="84"/>
      <c r="AI22" s="82"/>
      <c r="AJ22" s="83"/>
      <c r="AK22" s="84"/>
      <c r="AL22" s="82"/>
      <c r="AM22" s="83"/>
      <c r="AN22" s="84"/>
      <c r="AO22" s="82"/>
      <c r="AP22" s="83"/>
      <c r="AQ22" s="84"/>
      <c r="AR22" s="82"/>
      <c r="AS22" s="83"/>
      <c r="AT22" s="84"/>
      <c r="AU22" s="82"/>
      <c r="AV22" s="83"/>
      <c r="AW22" s="84"/>
      <c r="AX22" s="82"/>
      <c r="AY22" s="83"/>
      <c r="AZ22" s="84"/>
      <c r="BA22" s="82"/>
      <c r="BB22" s="83"/>
      <c r="BC22" s="84"/>
      <c r="BD22" s="82"/>
      <c r="BE22" s="83"/>
      <c r="BF22" s="84"/>
      <c r="BG22" s="82"/>
      <c r="BH22" s="83"/>
      <c r="BI22" s="84"/>
      <c r="BJ22" s="100"/>
      <c r="BK22" s="101"/>
      <c r="BL22" s="99"/>
      <c r="BM22" s="96"/>
      <c r="BN22" s="65"/>
    </row>
    <row r="23" spans="1:66" s="53" customFormat="1" ht="28.5" customHeight="1" x14ac:dyDescent="0.35">
      <c r="A23" s="284" t="s">
        <v>22</v>
      </c>
      <c r="B23" s="274"/>
      <c r="C23" s="274"/>
      <c r="D23" s="285" t="s">
        <v>609</v>
      </c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69"/>
      <c r="AD23" s="269"/>
      <c r="AE23" s="269"/>
      <c r="AF23" s="269"/>
      <c r="AG23" s="269"/>
      <c r="AH23" s="269"/>
      <c r="AI23" s="287" t="s">
        <v>620</v>
      </c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</row>
    <row r="24" spans="1:66" s="53" customFormat="1" ht="18" customHeight="1" x14ac:dyDescent="0.35">
      <c r="A24" s="271" t="s">
        <v>610</v>
      </c>
      <c r="B24" s="272"/>
      <c r="C24" s="272"/>
      <c r="D24" s="268" t="s">
        <v>611</v>
      </c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73" t="s">
        <v>621</v>
      </c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</row>
    <row r="25" spans="1:66" s="53" customFormat="1" ht="18" customHeight="1" x14ac:dyDescent="0.35">
      <c r="A25" s="271" t="s">
        <v>612</v>
      </c>
      <c r="B25" s="275"/>
      <c r="C25" s="275"/>
      <c r="D25" s="268" t="s">
        <v>613</v>
      </c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  <c r="BL25" s="274"/>
      <c r="BM25" s="274"/>
    </row>
    <row r="26" spans="1:66" s="53" customFormat="1" ht="18" customHeight="1" x14ac:dyDescent="0.35">
      <c r="A26" s="271" t="s">
        <v>614</v>
      </c>
      <c r="B26" s="272"/>
      <c r="C26" s="272"/>
      <c r="D26" s="268" t="s">
        <v>615</v>
      </c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76" t="s">
        <v>622</v>
      </c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</row>
    <row r="27" spans="1:66" s="53" customFormat="1" ht="18" customHeight="1" x14ac:dyDescent="0.35">
      <c r="A27" s="271"/>
      <c r="B27" s="272"/>
      <c r="C27" s="272"/>
      <c r="D27" s="277" t="s">
        <v>616</v>
      </c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</row>
    <row r="28" spans="1:66" s="53" customFormat="1" ht="48" customHeight="1" x14ac:dyDescent="0.35">
      <c r="A28" s="268" t="s">
        <v>25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70" t="s">
        <v>26</v>
      </c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</row>
  </sheetData>
  <mergeCells count="56">
    <mergeCell ref="A1:C2"/>
    <mergeCell ref="D1:G1"/>
    <mergeCell ref="H1:AD1"/>
    <mergeCell ref="AE1:BJ1"/>
    <mergeCell ref="BK1:BM2"/>
    <mergeCell ref="D2:G2"/>
    <mergeCell ref="H2:AD2"/>
    <mergeCell ref="AE2:BJ2"/>
    <mergeCell ref="A4:C5"/>
    <mergeCell ref="D4:G5"/>
    <mergeCell ref="H4:S5"/>
    <mergeCell ref="T4:AD5"/>
    <mergeCell ref="AE4:BM5"/>
    <mergeCell ref="A3:C3"/>
    <mergeCell ref="D3:G3"/>
    <mergeCell ref="H3:S3"/>
    <mergeCell ref="T3:AD3"/>
    <mergeCell ref="AE3:BM3"/>
    <mergeCell ref="B6:B7"/>
    <mergeCell ref="C6:D6"/>
    <mergeCell ref="E6:E7"/>
    <mergeCell ref="G6:G7"/>
    <mergeCell ref="H6:J6"/>
    <mergeCell ref="A23:C23"/>
    <mergeCell ref="D23:AH23"/>
    <mergeCell ref="AI23:BM23"/>
    <mergeCell ref="AC6:AE6"/>
    <mergeCell ref="AF6:AH6"/>
    <mergeCell ref="AI6:AK6"/>
    <mergeCell ref="AL6:AN6"/>
    <mergeCell ref="AO6:AQ6"/>
    <mergeCell ref="AR6:AT6"/>
    <mergeCell ref="K6:M6"/>
    <mergeCell ref="N6:P6"/>
    <mergeCell ref="Q6:S6"/>
    <mergeCell ref="T6:V6"/>
    <mergeCell ref="W6:Y6"/>
    <mergeCell ref="Z6:AB6"/>
    <mergeCell ref="A6:A7"/>
    <mergeCell ref="AU6:AW6"/>
    <mergeCell ref="AX6:AZ6"/>
    <mergeCell ref="BA6:BC6"/>
    <mergeCell ref="BD6:BF6"/>
    <mergeCell ref="BG6:BI6"/>
    <mergeCell ref="A28:Q28"/>
    <mergeCell ref="R28:BM28"/>
    <mergeCell ref="A24:C24"/>
    <mergeCell ref="D24:AH24"/>
    <mergeCell ref="AI24:BM25"/>
    <mergeCell ref="A25:C25"/>
    <mergeCell ref="D25:AH25"/>
    <mergeCell ref="A26:C26"/>
    <mergeCell ref="D26:AH26"/>
    <mergeCell ref="AI26:BM27"/>
    <mergeCell ref="A27:C27"/>
    <mergeCell ref="D27:AH2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B33"/>
  <sheetViews>
    <sheetView zoomScale="70" zoomScaleNormal="70" workbookViewId="0">
      <selection activeCell="A16" sqref="A16:XFD16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6" width="11.36328125" style="1" customWidth="1"/>
    <col min="7" max="7" width="26" style="1" customWidth="1"/>
    <col min="8" max="60" width="2.6328125" style="1" hidden="1" customWidth="1"/>
    <col min="61" max="61" width="2.6328125" style="1" customWidth="1"/>
    <col min="62" max="62" width="11.453125" style="1" customWidth="1"/>
    <col min="63" max="16384" width="9.08984375" style="1"/>
  </cols>
  <sheetData>
    <row r="1" spans="1:132" ht="29.25" customHeight="1" x14ac:dyDescent="0.35">
      <c r="A1" s="244"/>
      <c r="B1" s="244"/>
      <c r="C1" s="244"/>
      <c r="D1" s="241" t="s">
        <v>0</v>
      </c>
      <c r="E1" s="259"/>
      <c r="F1" s="259"/>
      <c r="G1" s="259"/>
      <c r="H1" s="300" t="s">
        <v>617</v>
      </c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 t="s">
        <v>10</v>
      </c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1"/>
      <c r="BL1" s="302"/>
      <c r="BM1" s="302"/>
      <c r="BN1" s="53"/>
    </row>
    <row r="2" spans="1:132" ht="30.75" customHeight="1" x14ac:dyDescent="0.35">
      <c r="A2" s="244"/>
      <c r="B2" s="244"/>
      <c r="C2" s="244"/>
      <c r="D2" s="262" t="s">
        <v>3</v>
      </c>
      <c r="E2" s="262"/>
      <c r="F2" s="262"/>
      <c r="G2" s="262"/>
      <c r="H2" s="300" t="s">
        <v>599</v>
      </c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5">
        <v>43625</v>
      </c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3"/>
      <c r="BL2" s="304"/>
      <c r="BM2" s="304"/>
      <c r="BN2" s="53"/>
    </row>
    <row r="3" spans="1:132" ht="19.5" customHeight="1" x14ac:dyDescent="0.35">
      <c r="A3" s="243" t="s">
        <v>6</v>
      </c>
      <c r="B3" s="244"/>
      <c r="C3" s="244"/>
      <c r="D3" s="245" t="s">
        <v>7</v>
      </c>
      <c r="E3" s="246"/>
      <c r="F3" s="246"/>
      <c r="G3" s="247"/>
      <c r="H3" s="288" t="s">
        <v>8</v>
      </c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90"/>
      <c r="T3" s="291" t="s">
        <v>9</v>
      </c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2" t="s">
        <v>37</v>
      </c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53"/>
    </row>
    <row r="4" spans="1:132" ht="15" customHeight="1" x14ac:dyDescent="0.35">
      <c r="A4" s="250" t="s">
        <v>73</v>
      </c>
      <c r="B4" s="244"/>
      <c r="C4" s="244"/>
      <c r="D4" s="251" t="s">
        <v>604</v>
      </c>
      <c r="E4" s="252"/>
      <c r="F4" s="252"/>
      <c r="G4" s="253"/>
      <c r="H4" s="293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5"/>
      <c r="T4" s="293"/>
      <c r="U4" s="294"/>
      <c r="V4" s="294"/>
      <c r="W4" s="294"/>
      <c r="X4" s="294"/>
      <c r="Y4" s="294"/>
      <c r="Z4" s="294"/>
      <c r="AA4" s="294"/>
      <c r="AB4" s="294"/>
      <c r="AC4" s="294"/>
      <c r="AD4" s="295"/>
      <c r="AE4" s="299" t="s">
        <v>37</v>
      </c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53"/>
    </row>
    <row r="5" spans="1:132" ht="15" customHeight="1" x14ac:dyDescent="0.35">
      <c r="A5" s="244"/>
      <c r="B5" s="244"/>
      <c r="C5" s="244"/>
      <c r="D5" s="254"/>
      <c r="E5" s="255"/>
      <c r="F5" s="255"/>
      <c r="G5" s="256"/>
      <c r="H5" s="296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8"/>
      <c r="T5" s="296"/>
      <c r="U5" s="297"/>
      <c r="V5" s="297"/>
      <c r="W5" s="297"/>
      <c r="X5" s="297"/>
      <c r="Y5" s="297"/>
      <c r="Z5" s="297"/>
      <c r="AA5" s="297"/>
      <c r="AB5" s="297"/>
      <c r="AC5" s="297"/>
      <c r="AD5" s="298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53"/>
    </row>
    <row r="6" spans="1:132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92"/>
      <c r="G6" s="241" t="s">
        <v>15</v>
      </c>
      <c r="H6" s="278">
        <v>130</v>
      </c>
      <c r="I6" s="279"/>
      <c r="J6" s="280"/>
      <c r="K6" s="278">
        <v>140</v>
      </c>
      <c r="L6" s="279"/>
      <c r="M6" s="280"/>
      <c r="N6" s="278">
        <v>145</v>
      </c>
      <c r="O6" s="279"/>
      <c r="P6" s="280"/>
      <c r="Q6" s="278">
        <v>150</v>
      </c>
      <c r="R6" s="279"/>
      <c r="S6" s="280"/>
      <c r="T6" s="278">
        <v>155</v>
      </c>
      <c r="U6" s="279"/>
      <c r="V6" s="280"/>
      <c r="W6" s="278">
        <v>158</v>
      </c>
      <c r="X6" s="279"/>
      <c r="Y6" s="280"/>
      <c r="Z6" s="278">
        <v>161</v>
      </c>
      <c r="AA6" s="279"/>
      <c r="AB6" s="280"/>
      <c r="AC6" s="278">
        <v>164</v>
      </c>
      <c r="AD6" s="279"/>
      <c r="AE6" s="280"/>
      <c r="AF6" s="278">
        <v>170</v>
      </c>
      <c r="AG6" s="279"/>
      <c r="AH6" s="280"/>
      <c r="AI6" s="278">
        <v>172</v>
      </c>
      <c r="AJ6" s="279"/>
      <c r="AK6" s="280"/>
      <c r="AL6" s="278">
        <v>174</v>
      </c>
      <c r="AM6" s="279"/>
      <c r="AN6" s="280"/>
      <c r="AO6" s="278">
        <v>176</v>
      </c>
      <c r="AP6" s="279"/>
      <c r="AQ6" s="280"/>
      <c r="AR6" s="278">
        <v>178</v>
      </c>
      <c r="AS6" s="279"/>
      <c r="AT6" s="280"/>
      <c r="AU6" s="278">
        <v>180</v>
      </c>
      <c r="AV6" s="279"/>
      <c r="AW6" s="280"/>
      <c r="AX6" s="278">
        <v>182</v>
      </c>
      <c r="AY6" s="279"/>
      <c r="AZ6" s="280"/>
      <c r="BA6" s="278">
        <v>184</v>
      </c>
      <c r="BB6" s="279"/>
      <c r="BC6" s="280"/>
      <c r="BD6" s="278">
        <v>186</v>
      </c>
      <c r="BE6" s="279"/>
      <c r="BF6" s="280"/>
      <c r="BG6" s="281" t="s">
        <v>37</v>
      </c>
      <c r="BH6" s="282"/>
      <c r="BI6" s="283"/>
      <c r="BJ6" s="54" t="s">
        <v>605</v>
      </c>
      <c r="BK6" s="55" t="s">
        <v>606</v>
      </c>
      <c r="BL6" s="56" t="s">
        <v>607</v>
      </c>
      <c r="BM6" s="57" t="s">
        <v>608</v>
      </c>
      <c r="BN6" s="58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</row>
    <row r="7" spans="1:132" ht="18" customHeight="1" x14ac:dyDescent="0.45">
      <c r="A7" s="239"/>
      <c r="B7" s="234"/>
      <c r="C7" s="2" t="s">
        <v>20</v>
      </c>
      <c r="D7" s="2" t="s">
        <v>21</v>
      </c>
      <c r="E7" s="234"/>
      <c r="F7" s="93" t="s">
        <v>619</v>
      </c>
      <c r="G7" s="242"/>
      <c r="H7" s="59"/>
      <c r="I7" s="60"/>
      <c r="J7" s="61"/>
      <c r="K7" s="59"/>
      <c r="L7" s="60"/>
      <c r="M7" s="61"/>
      <c r="N7" s="59"/>
      <c r="O7" s="60"/>
      <c r="P7" s="61"/>
      <c r="Q7" s="59"/>
      <c r="R7" s="60"/>
      <c r="S7" s="61"/>
      <c r="T7" s="59"/>
      <c r="U7" s="60"/>
      <c r="V7" s="61"/>
      <c r="W7" s="59"/>
      <c r="X7" s="60"/>
      <c r="Y7" s="61"/>
      <c r="Z7" s="59"/>
      <c r="AA7" s="60"/>
      <c r="AB7" s="61"/>
      <c r="AC7" s="59"/>
      <c r="AD7" s="60"/>
      <c r="AE7" s="61"/>
      <c r="AF7" s="59"/>
      <c r="AG7" s="60"/>
      <c r="AH7" s="61"/>
      <c r="AI7" s="59"/>
      <c r="AJ7" s="60"/>
      <c r="AK7" s="61"/>
      <c r="AL7" s="59"/>
      <c r="AM7" s="60"/>
      <c r="AN7" s="61"/>
      <c r="AO7" s="59"/>
      <c r="AP7" s="60"/>
      <c r="AQ7" s="61"/>
      <c r="AR7" s="59"/>
      <c r="AS7" s="60"/>
      <c r="AT7" s="61"/>
      <c r="AU7" s="59"/>
      <c r="AV7" s="60"/>
      <c r="AW7" s="61"/>
      <c r="AX7" s="59"/>
      <c r="AY7" s="60"/>
      <c r="AZ7" s="61"/>
      <c r="BA7" s="59"/>
      <c r="BB7" s="60"/>
      <c r="BC7" s="61"/>
      <c r="BD7" s="59"/>
      <c r="BE7" s="60"/>
      <c r="BF7" s="61"/>
      <c r="BG7" s="59"/>
      <c r="BH7" s="60"/>
      <c r="BI7" s="61"/>
      <c r="BJ7" s="94"/>
      <c r="BK7" s="94"/>
      <c r="BL7" s="95"/>
      <c r="BM7" s="96"/>
      <c r="BN7" s="65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</row>
    <row r="8" spans="1:132" ht="28" x14ac:dyDescent="0.45">
      <c r="A8" s="38">
        <v>10</v>
      </c>
      <c r="B8" s="1">
        <v>3606059</v>
      </c>
      <c r="C8" s="66" t="s">
        <v>557</v>
      </c>
      <c r="D8" s="67" t="s">
        <v>130</v>
      </c>
      <c r="E8" s="7">
        <v>1997</v>
      </c>
      <c r="F8" s="7" t="s">
        <v>73</v>
      </c>
      <c r="G8" s="8" t="s">
        <v>69</v>
      </c>
      <c r="H8" s="59"/>
      <c r="I8" s="60"/>
      <c r="J8" s="61"/>
      <c r="K8" s="59"/>
      <c r="L8" s="60"/>
      <c r="M8" s="61"/>
      <c r="N8" s="59"/>
      <c r="O8" s="60"/>
      <c r="P8" s="61"/>
      <c r="Q8" s="59"/>
      <c r="R8" s="60"/>
      <c r="S8" s="61"/>
      <c r="T8" s="59"/>
      <c r="U8" s="60"/>
      <c r="V8" s="61"/>
      <c r="W8" s="59"/>
      <c r="X8" s="60"/>
      <c r="Y8" s="61"/>
      <c r="Z8" s="59"/>
      <c r="AA8" s="60"/>
      <c r="AB8" s="61"/>
      <c r="AC8" s="59"/>
      <c r="AD8" s="60"/>
      <c r="AE8" s="61"/>
      <c r="AF8" s="59"/>
      <c r="AG8" s="60"/>
      <c r="AH8" s="61"/>
      <c r="AI8" s="59"/>
      <c r="AJ8" s="60"/>
      <c r="AK8" s="61"/>
      <c r="AL8" s="59"/>
      <c r="AM8" s="60"/>
      <c r="AN8" s="61"/>
      <c r="AO8" s="59"/>
      <c r="AP8" s="60"/>
      <c r="AQ8" s="61"/>
      <c r="AR8" s="59"/>
      <c r="AS8" s="60"/>
      <c r="AT8" s="61"/>
      <c r="AU8" s="59"/>
      <c r="AV8" s="60"/>
      <c r="AW8" s="61"/>
      <c r="AX8" s="59"/>
      <c r="AY8" s="60"/>
      <c r="AZ8" s="61"/>
      <c r="BA8" s="59"/>
      <c r="BB8" s="60"/>
      <c r="BC8" s="61"/>
      <c r="BD8" s="59"/>
      <c r="BE8" s="60"/>
      <c r="BF8" s="61"/>
      <c r="BG8" s="59"/>
      <c r="BH8" s="60"/>
      <c r="BI8" s="61"/>
      <c r="BJ8" s="94">
        <v>2</v>
      </c>
      <c r="BK8" s="94">
        <v>1</v>
      </c>
      <c r="BL8" s="95">
        <v>184</v>
      </c>
      <c r="BM8" s="96">
        <v>1</v>
      </c>
      <c r="BN8" s="65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</row>
    <row r="9" spans="1:132" ht="28" x14ac:dyDescent="0.45">
      <c r="A9" s="38">
        <v>14</v>
      </c>
      <c r="B9" s="1">
        <v>3604447</v>
      </c>
      <c r="C9" s="66" t="s">
        <v>555</v>
      </c>
      <c r="D9" s="67" t="s">
        <v>152</v>
      </c>
      <c r="E9" s="7">
        <v>1997</v>
      </c>
      <c r="F9" s="7" t="s">
        <v>73</v>
      </c>
      <c r="G9" s="8" t="s">
        <v>57</v>
      </c>
      <c r="H9" s="59"/>
      <c r="I9" s="73"/>
      <c r="J9" s="74"/>
      <c r="K9" s="72"/>
      <c r="L9" s="73"/>
      <c r="M9" s="74"/>
      <c r="N9" s="72"/>
      <c r="O9" s="73"/>
      <c r="P9" s="74"/>
      <c r="Q9" s="72"/>
      <c r="R9" s="73"/>
      <c r="S9" s="74"/>
      <c r="T9" s="72"/>
      <c r="U9" s="73"/>
      <c r="V9" s="74"/>
      <c r="W9" s="72"/>
      <c r="X9" s="73"/>
      <c r="Y9" s="74"/>
      <c r="Z9" s="72"/>
      <c r="AA9" s="73"/>
      <c r="AB9" s="74"/>
      <c r="AC9" s="72"/>
      <c r="AD9" s="73"/>
      <c r="AE9" s="74"/>
      <c r="AF9" s="72"/>
      <c r="AG9" s="73"/>
      <c r="AH9" s="74"/>
      <c r="AI9" s="72"/>
      <c r="AJ9" s="73"/>
      <c r="AK9" s="74"/>
      <c r="AL9" s="72"/>
      <c r="AM9" s="73"/>
      <c r="AN9" s="74"/>
      <c r="AO9" s="72"/>
      <c r="AP9" s="73"/>
      <c r="AQ9" s="74"/>
      <c r="AR9" s="72"/>
      <c r="AS9" s="73"/>
      <c r="AT9" s="74"/>
      <c r="AU9" s="72"/>
      <c r="AV9" s="73"/>
      <c r="AW9" s="74"/>
      <c r="AX9" s="72"/>
      <c r="AY9" s="73"/>
      <c r="AZ9" s="74"/>
      <c r="BA9" s="72"/>
      <c r="BB9" s="73"/>
      <c r="BC9" s="74"/>
      <c r="BD9" s="72"/>
      <c r="BE9" s="73"/>
      <c r="BF9" s="74"/>
      <c r="BG9" s="72"/>
      <c r="BH9" s="73"/>
      <c r="BI9" s="74"/>
      <c r="BJ9" s="104">
        <v>1</v>
      </c>
      <c r="BK9" s="94">
        <v>2</v>
      </c>
      <c r="BL9" s="95">
        <v>170</v>
      </c>
      <c r="BM9" s="96">
        <v>2</v>
      </c>
      <c r="BN9" s="65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</row>
    <row r="10" spans="1:132" ht="30" customHeight="1" x14ac:dyDescent="0.45">
      <c r="A10" s="38">
        <v>5</v>
      </c>
      <c r="B10" s="1">
        <v>3605144</v>
      </c>
      <c r="C10" s="66" t="s">
        <v>490</v>
      </c>
      <c r="D10" s="67" t="s">
        <v>82</v>
      </c>
      <c r="E10" s="7">
        <v>1994</v>
      </c>
      <c r="F10" s="7" t="s">
        <v>73</v>
      </c>
      <c r="G10" s="8" t="s">
        <v>52</v>
      </c>
      <c r="H10" s="59"/>
      <c r="I10" s="60"/>
      <c r="J10" s="61"/>
      <c r="K10" s="59"/>
      <c r="L10" s="60"/>
      <c r="M10" s="61"/>
      <c r="N10" s="59"/>
      <c r="O10" s="60"/>
      <c r="P10" s="61"/>
      <c r="Q10" s="59"/>
      <c r="R10" s="60"/>
      <c r="S10" s="61"/>
      <c r="T10" s="59"/>
      <c r="U10" s="60"/>
      <c r="V10" s="61"/>
      <c r="W10" s="59"/>
      <c r="X10" s="60"/>
      <c r="Y10" s="61"/>
      <c r="Z10" s="59"/>
      <c r="AA10" s="60"/>
      <c r="AB10" s="61"/>
      <c r="AC10" s="59"/>
      <c r="AD10" s="60"/>
      <c r="AE10" s="61"/>
      <c r="AF10" s="59"/>
      <c r="AG10" s="60"/>
      <c r="AH10" s="61"/>
      <c r="AI10" s="59"/>
      <c r="AJ10" s="60"/>
      <c r="AK10" s="61"/>
      <c r="AL10" s="59"/>
      <c r="AM10" s="60"/>
      <c r="AN10" s="61"/>
      <c r="AO10" s="59"/>
      <c r="AP10" s="60"/>
      <c r="AQ10" s="61"/>
      <c r="AR10" s="59"/>
      <c r="AS10" s="60"/>
      <c r="AT10" s="61"/>
      <c r="AU10" s="59"/>
      <c r="AV10" s="60"/>
      <c r="AW10" s="61"/>
      <c r="AX10" s="59"/>
      <c r="AY10" s="60"/>
      <c r="AZ10" s="61"/>
      <c r="BA10" s="59"/>
      <c r="BB10" s="60"/>
      <c r="BC10" s="61"/>
      <c r="BD10" s="59"/>
      <c r="BE10" s="60"/>
      <c r="BF10" s="61"/>
      <c r="BG10" s="59"/>
      <c r="BH10" s="60"/>
      <c r="BI10" s="61"/>
      <c r="BJ10" s="111">
        <v>1</v>
      </c>
      <c r="BK10" s="94">
        <v>2</v>
      </c>
      <c r="BL10" s="95">
        <v>161</v>
      </c>
      <c r="BM10" s="96">
        <v>3</v>
      </c>
      <c r="BN10" s="65"/>
      <c r="BR10" s="29"/>
      <c r="BS10" s="105"/>
      <c r="BT10" s="105"/>
      <c r="BU10" s="106"/>
      <c r="BV10" s="106"/>
      <c r="BW10" s="107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9"/>
      <c r="EA10" s="109"/>
      <c r="EB10" s="110"/>
    </row>
    <row r="11" spans="1:132" ht="30" customHeight="1" x14ac:dyDescent="0.45">
      <c r="A11" s="38">
        <v>9</v>
      </c>
      <c r="B11" s="1">
        <v>3606086</v>
      </c>
      <c r="C11" s="66" t="s">
        <v>536</v>
      </c>
      <c r="D11" s="67" t="s">
        <v>97</v>
      </c>
      <c r="E11" s="7">
        <v>1999</v>
      </c>
      <c r="F11" s="7" t="s">
        <v>73</v>
      </c>
      <c r="G11" s="8" t="s">
        <v>57</v>
      </c>
      <c r="H11" s="59"/>
      <c r="I11" s="73"/>
      <c r="J11" s="74"/>
      <c r="K11" s="72"/>
      <c r="L11" s="73"/>
      <c r="M11" s="74"/>
      <c r="N11" s="72"/>
      <c r="O11" s="73"/>
      <c r="P11" s="74"/>
      <c r="Q11" s="72"/>
      <c r="R11" s="73"/>
      <c r="S11" s="74"/>
      <c r="T11" s="72"/>
      <c r="U11" s="73"/>
      <c r="V11" s="74"/>
      <c r="W11" s="72"/>
      <c r="X11" s="73"/>
      <c r="Y11" s="74"/>
      <c r="Z11" s="72"/>
      <c r="AA11" s="73"/>
      <c r="AB11" s="74"/>
      <c r="AC11" s="72"/>
      <c r="AD11" s="73"/>
      <c r="AE11" s="74"/>
      <c r="AF11" s="72"/>
      <c r="AG11" s="73"/>
      <c r="AH11" s="74"/>
      <c r="AI11" s="72"/>
      <c r="AJ11" s="73"/>
      <c r="AK11" s="74"/>
      <c r="AL11" s="72"/>
      <c r="AM11" s="73"/>
      <c r="AN11" s="74"/>
      <c r="AO11" s="72"/>
      <c r="AP11" s="73"/>
      <c r="AQ11" s="74"/>
      <c r="AR11" s="72"/>
      <c r="AS11" s="73"/>
      <c r="AT11" s="74"/>
      <c r="AU11" s="72"/>
      <c r="AV11" s="73"/>
      <c r="AW11" s="74"/>
      <c r="AX11" s="72"/>
      <c r="AY11" s="73"/>
      <c r="AZ11" s="74"/>
      <c r="BA11" s="72"/>
      <c r="BB11" s="73"/>
      <c r="BC11" s="74"/>
      <c r="BD11" s="72"/>
      <c r="BE11" s="73"/>
      <c r="BF11" s="74"/>
      <c r="BG11" s="72"/>
      <c r="BH11" s="73"/>
      <c r="BI11" s="74"/>
      <c r="BJ11" s="94">
        <v>3</v>
      </c>
      <c r="BK11" s="94">
        <v>4</v>
      </c>
      <c r="BL11" s="95">
        <v>161</v>
      </c>
      <c r="BM11" s="96">
        <v>4</v>
      </c>
      <c r="BN11" s="65"/>
      <c r="BR11" s="29"/>
      <c r="BS11" s="105"/>
      <c r="BT11" s="105"/>
      <c r="BU11" s="106"/>
      <c r="BV11" s="106"/>
      <c r="BW11" s="107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9"/>
      <c r="EA11" s="109"/>
      <c r="EB11" s="110"/>
    </row>
    <row r="12" spans="1:132" ht="30" customHeight="1" x14ac:dyDescent="0.45">
      <c r="A12" s="38">
        <v>4</v>
      </c>
      <c r="B12" s="1">
        <v>3603561</v>
      </c>
      <c r="C12" s="66" t="s">
        <v>433</v>
      </c>
      <c r="D12" s="67" t="s">
        <v>434</v>
      </c>
      <c r="E12" s="7">
        <v>1986</v>
      </c>
      <c r="F12" s="7" t="s">
        <v>73</v>
      </c>
      <c r="G12" s="8" t="s">
        <v>141</v>
      </c>
      <c r="H12" s="59"/>
      <c r="I12" s="73"/>
      <c r="J12" s="74"/>
      <c r="K12" s="72"/>
      <c r="L12" s="73"/>
      <c r="M12" s="74"/>
      <c r="N12" s="72"/>
      <c r="O12" s="73"/>
      <c r="P12" s="74"/>
      <c r="Q12" s="72"/>
      <c r="R12" s="73"/>
      <c r="S12" s="74"/>
      <c r="T12" s="72"/>
      <c r="U12" s="73"/>
      <c r="V12" s="74"/>
      <c r="W12" s="72"/>
      <c r="X12" s="73"/>
      <c r="Y12" s="74"/>
      <c r="Z12" s="72"/>
      <c r="AA12" s="73"/>
      <c r="AB12" s="74"/>
      <c r="AC12" s="72"/>
      <c r="AD12" s="73"/>
      <c r="AE12" s="74"/>
      <c r="AF12" s="72"/>
      <c r="AG12" s="73"/>
      <c r="AH12" s="74"/>
      <c r="AI12" s="72"/>
      <c r="AJ12" s="73"/>
      <c r="AK12" s="74"/>
      <c r="AL12" s="72"/>
      <c r="AM12" s="73"/>
      <c r="AN12" s="74"/>
      <c r="AO12" s="72"/>
      <c r="AP12" s="73"/>
      <c r="AQ12" s="74"/>
      <c r="AR12" s="72"/>
      <c r="AS12" s="73"/>
      <c r="AT12" s="74"/>
      <c r="AU12" s="72"/>
      <c r="AV12" s="73"/>
      <c r="AW12" s="74"/>
      <c r="AX12" s="72"/>
      <c r="AY12" s="73"/>
      <c r="AZ12" s="74"/>
      <c r="BA12" s="72"/>
      <c r="BB12" s="73"/>
      <c r="BC12" s="74"/>
      <c r="BD12" s="72"/>
      <c r="BE12" s="73"/>
      <c r="BF12" s="74"/>
      <c r="BG12" s="72"/>
      <c r="BH12" s="73"/>
      <c r="BI12" s="74"/>
      <c r="BJ12" s="104">
        <v>1</v>
      </c>
      <c r="BK12" s="104">
        <v>0</v>
      </c>
      <c r="BL12" s="95">
        <v>150</v>
      </c>
      <c r="BM12" s="96">
        <v>5</v>
      </c>
      <c r="BN12" s="65"/>
      <c r="BR12" s="29"/>
      <c r="BS12" s="105"/>
      <c r="BT12" s="105"/>
      <c r="BU12" s="106"/>
      <c r="BV12" s="106"/>
      <c r="BW12" s="107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9"/>
      <c r="EA12" s="109"/>
      <c r="EB12" s="110"/>
    </row>
    <row r="13" spans="1:132" ht="30" customHeight="1" x14ac:dyDescent="0.45">
      <c r="A13" s="38">
        <v>13</v>
      </c>
      <c r="B13" s="1">
        <v>3605192</v>
      </c>
      <c r="C13" s="66" t="s">
        <v>450</v>
      </c>
      <c r="D13" s="67" t="s">
        <v>451</v>
      </c>
      <c r="E13" s="7">
        <v>1998</v>
      </c>
      <c r="F13" s="7" t="s">
        <v>73</v>
      </c>
      <c r="G13" s="8" t="s">
        <v>57</v>
      </c>
      <c r="H13" s="59"/>
      <c r="I13" s="60"/>
      <c r="J13" s="61"/>
      <c r="K13" s="59"/>
      <c r="L13" s="60"/>
      <c r="M13" s="61"/>
      <c r="N13" s="59"/>
      <c r="O13" s="60"/>
      <c r="P13" s="61"/>
      <c r="Q13" s="59"/>
      <c r="R13" s="60"/>
      <c r="S13" s="61"/>
      <c r="T13" s="59"/>
      <c r="U13" s="60"/>
      <c r="V13" s="61"/>
      <c r="W13" s="59"/>
      <c r="X13" s="60"/>
      <c r="Y13" s="61"/>
      <c r="Z13" s="59"/>
      <c r="AA13" s="60"/>
      <c r="AB13" s="61"/>
      <c r="AC13" s="59"/>
      <c r="AD13" s="60"/>
      <c r="AE13" s="61"/>
      <c r="AF13" s="59"/>
      <c r="AG13" s="60"/>
      <c r="AH13" s="61"/>
      <c r="AI13" s="59"/>
      <c r="AJ13" s="60"/>
      <c r="AK13" s="61"/>
      <c r="AL13" s="59"/>
      <c r="AM13" s="60"/>
      <c r="AN13" s="61"/>
      <c r="AO13" s="59"/>
      <c r="AP13" s="60"/>
      <c r="AQ13" s="61"/>
      <c r="AR13" s="59"/>
      <c r="AS13" s="60"/>
      <c r="AT13" s="61"/>
      <c r="AU13" s="59"/>
      <c r="AV13" s="60"/>
      <c r="AW13" s="61"/>
      <c r="AX13" s="59"/>
      <c r="AY13" s="60"/>
      <c r="AZ13" s="61"/>
      <c r="BA13" s="59"/>
      <c r="BB13" s="60"/>
      <c r="BC13" s="61"/>
      <c r="BD13" s="59"/>
      <c r="BE13" s="60"/>
      <c r="BF13" s="61"/>
      <c r="BG13" s="59"/>
      <c r="BH13" s="60"/>
      <c r="BI13" s="61"/>
      <c r="BJ13" s="94">
        <v>2</v>
      </c>
      <c r="BK13" s="94">
        <v>2</v>
      </c>
      <c r="BL13" s="95">
        <v>145</v>
      </c>
      <c r="BM13" s="96">
        <v>6</v>
      </c>
      <c r="BN13" s="65"/>
      <c r="BR13" s="29"/>
      <c r="BS13" s="105"/>
      <c r="BT13" s="105"/>
      <c r="BU13" s="106"/>
      <c r="BV13" s="106"/>
      <c r="BW13" s="107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9"/>
      <c r="EA13" s="109"/>
      <c r="EB13" s="110"/>
    </row>
    <row r="14" spans="1:132" ht="30" customHeight="1" x14ac:dyDescent="0.45">
      <c r="A14" s="38">
        <v>7</v>
      </c>
      <c r="B14" s="1">
        <v>3605119</v>
      </c>
      <c r="C14" s="66" t="s">
        <v>512</v>
      </c>
      <c r="D14" s="67" t="s">
        <v>213</v>
      </c>
      <c r="E14" s="7">
        <v>1997</v>
      </c>
      <c r="F14" s="7" t="s">
        <v>73</v>
      </c>
      <c r="G14" s="8" t="s">
        <v>52</v>
      </c>
      <c r="H14" s="59"/>
      <c r="I14" s="73"/>
      <c r="J14" s="74"/>
      <c r="K14" s="72"/>
      <c r="L14" s="73"/>
      <c r="M14" s="74"/>
      <c r="N14" s="72"/>
      <c r="O14" s="73"/>
      <c r="P14" s="74"/>
      <c r="Q14" s="72"/>
      <c r="R14" s="73"/>
      <c r="S14" s="74"/>
      <c r="T14" s="72"/>
      <c r="U14" s="73"/>
      <c r="V14" s="74"/>
      <c r="W14" s="72"/>
      <c r="X14" s="73"/>
      <c r="Y14" s="74"/>
      <c r="Z14" s="72"/>
      <c r="AA14" s="73"/>
      <c r="AB14" s="74"/>
      <c r="AC14" s="72"/>
      <c r="AD14" s="73"/>
      <c r="AE14" s="74"/>
      <c r="AF14" s="72"/>
      <c r="AG14" s="73"/>
      <c r="AH14" s="74"/>
      <c r="AI14" s="72"/>
      <c r="AJ14" s="73"/>
      <c r="AK14" s="74"/>
      <c r="AL14" s="72"/>
      <c r="AM14" s="73"/>
      <c r="AN14" s="74"/>
      <c r="AO14" s="72"/>
      <c r="AP14" s="73"/>
      <c r="AQ14" s="74"/>
      <c r="AR14" s="72"/>
      <c r="AS14" s="73"/>
      <c r="AT14" s="74"/>
      <c r="AU14" s="72"/>
      <c r="AV14" s="73"/>
      <c r="AW14" s="74"/>
      <c r="AX14" s="72"/>
      <c r="AY14" s="73"/>
      <c r="AZ14" s="74"/>
      <c r="BA14" s="72"/>
      <c r="BB14" s="73"/>
      <c r="BC14" s="74"/>
      <c r="BD14" s="72"/>
      <c r="BE14" s="73"/>
      <c r="BF14" s="74"/>
      <c r="BG14" s="72"/>
      <c r="BH14" s="73"/>
      <c r="BI14" s="74"/>
      <c r="BJ14" s="94">
        <v>1</v>
      </c>
      <c r="BK14" s="94">
        <v>0</v>
      </c>
      <c r="BL14" s="95">
        <v>140</v>
      </c>
      <c r="BM14" s="96">
        <v>7</v>
      </c>
      <c r="BN14" s="65"/>
      <c r="BR14" s="29"/>
      <c r="BS14" s="105"/>
      <c r="BT14" s="105"/>
      <c r="BU14" s="106"/>
      <c r="BV14" s="106"/>
      <c r="BW14" s="107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9"/>
      <c r="EA14" s="109"/>
      <c r="EB14" s="110"/>
    </row>
    <row r="15" spans="1:132" ht="30" customHeight="1" x14ac:dyDescent="0.45">
      <c r="A15" s="38">
        <v>6</v>
      </c>
      <c r="B15" s="1">
        <v>3603595</v>
      </c>
      <c r="C15" s="66" t="s">
        <v>494</v>
      </c>
      <c r="D15" s="67" t="s">
        <v>213</v>
      </c>
      <c r="E15" s="7">
        <v>1994</v>
      </c>
      <c r="F15" s="7" t="s">
        <v>73</v>
      </c>
      <c r="G15" s="8" t="s">
        <v>125</v>
      </c>
      <c r="H15" s="59"/>
      <c r="I15" s="60"/>
      <c r="J15" s="61"/>
      <c r="K15" s="59"/>
      <c r="L15" s="60"/>
      <c r="M15" s="61"/>
      <c r="N15" s="59"/>
      <c r="O15" s="60"/>
      <c r="P15" s="61"/>
      <c r="Q15" s="59"/>
      <c r="R15" s="60"/>
      <c r="S15" s="61"/>
      <c r="T15" s="59"/>
      <c r="U15" s="60"/>
      <c r="V15" s="61"/>
      <c r="W15" s="59"/>
      <c r="X15" s="60"/>
      <c r="Y15" s="61"/>
      <c r="Z15" s="59"/>
      <c r="AA15" s="60"/>
      <c r="AB15" s="61"/>
      <c r="AC15" s="59"/>
      <c r="AD15" s="60"/>
      <c r="AE15" s="61"/>
      <c r="AF15" s="59"/>
      <c r="AG15" s="60"/>
      <c r="AH15" s="61"/>
      <c r="AI15" s="59"/>
      <c r="AJ15" s="60"/>
      <c r="AK15" s="61"/>
      <c r="AL15" s="59"/>
      <c r="AM15" s="60"/>
      <c r="AN15" s="61"/>
      <c r="AO15" s="59"/>
      <c r="AP15" s="60"/>
      <c r="AQ15" s="61"/>
      <c r="AR15" s="59"/>
      <c r="AS15" s="60"/>
      <c r="AT15" s="61"/>
      <c r="AU15" s="59"/>
      <c r="AV15" s="60"/>
      <c r="AW15" s="61"/>
      <c r="AX15" s="59"/>
      <c r="AY15" s="60"/>
      <c r="AZ15" s="61"/>
      <c r="BA15" s="59"/>
      <c r="BB15" s="60"/>
      <c r="BC15" s="61"/>
      <c r="BD15" s="59"/>
      <c r="BE15" s="60"/>
      <c r="BF15" s="61"/>
      <c r="BG15" s="59"/>
      <c r="BH15" s="60"/>
      <c r="BI15" s="61"/>
      <c r="BJ15" s="94">
        <v>1</v>
      </c>
      <c r="BK15" s="94">
        <v>0</v>
      </c>
      <c r="BL15" s="95">
        <v>130</v>
      </c>
      <c r="BM15" s="96">
        <v>8</v>
      </c>
      <c r="BN15" s="65"/>
      <c r="BR15" s="29"/>
      <c r="BS15" s="105"/>
      <c r="BT15" s="105"/>
      <c r="BU15" s="106"/>
      <c r="BV15" s="106"/>
      <c r="BW15" s="107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9"/>
      <c r="EA15" s="109"/>
      <c r="EB15" s="110"/>
    </row>
    <row r="16" spans="1:132" ht="30" customHeight="1" x14ac:dyDescent="0.45">
      <c r="A16" s="38"/>
      <c r="B16" s="26"/>
      <c r="C16" s="66"/>
      <c r="D16" s="67"/>
      <c r="E16" s="7"/>
      <c r="F16" s="97"/>
      <c r="G16" s="8"/>
      <c r="H16" s="59"/>
      <c r="I16" s="60"/>
      <c r="J16" s="61"/>
      <c r="K16" s="59"/>
      <c r="L16" s="60"/>
      <c r="M16" s="61"/>
      <c r="N16" s="59"/>
      <c r="O16" s="60"/>
      <c r="P16" s="61"/>
      <c r="Q16" s="59"/>
      <c r="R16" s="60"/>
      <c r="S16" s="61"/>
      <c r="T16" s="59"/>
      <c r="U16" s="60"/>
      <c r="V16" s="61"/>
      <c r="W16" s="59"/>
      <c r="X16" s="60"/>
      <c r="Y16" s="61"/>
      <c r="Z16" s="59"/>
      <c r="AA16" s="60"/>
      <c r="AB16" s="61"/>
      <c r="AC16" s="59"/>
      <c r="AD16" s="60"/>
      <c r="AE16" s="61"/>
      <c r="AF16" s="59"/>
      <c r="AG16" s="60"/>
      <c r="AH16" s="61"/>
      <c r="AI16" s="59"/>
      <c r="AJ16" s="60"/>
      <c r="AK16" s="61"/>
      <c r="AL16" s="59"/>
      <c r="AM16" s="60"/>
      <c r="AN16" s="61"/>
      <c r="AO16" s="59"/>
      <c r="AP16" s="60"/>
      <c r="AQ16" s="61"/>
      <c r="AR16" s="59"/>
      <c r="AS16" s="60"/>
      <c r="AT16" s="61"/>
      <c r="AU16" s="59"/>
      <c r="AV16" s="60"/>
      <c r="AW16" s="61"/>
      <c r="AX16" s="59"/>
      <c r="AY16" s="60"/>
      <c r="AZ16" s="61"/>
      <c r="BA16" s="59"/>
      <c r="BB16" s="60"/>
      <c r="BC16" s="61"/>
      <c r="BD16" s="59"/>
      <c r="BE16" s="60"/>
      <c r="BF16" s="61"/>
      <c r="BG16" s="59"/>
      <c r="BH16" s="60"/>
      <c r="BI16" s="61"/>
      <c r="BJ16" s="94"/>
      <c r="BK16" s="94"/>
      <c r="BL16" s="95"/>
      <c r="BM16" s="96"/>
      <c r="BN16" s="65"/>
    </row>
    <row r="17" spans="1:66" ht="30" customHeight="1" x14ac:dyDescent="0.45">
      <c r="A17" s="38"/>
      <c r="B17" s="26"/>
      <c r="C17" s="66"/>
      <c r="D17" s="67"/>
      <c r="E17" s="7"/>
      <c r="F17" s="97"/>
      <c r="G17" s="8"/>
      <c r="H17" s="59"/>
      <c r="I17" s="60"/>
      <c r="J17" s="61"/>
      <c r="K17" s="59"/>
      <c r="L17" s="60"/>
      <c r="M17" s="61"/>
      <c r="N17" s="59"/>
      <c r="O17" s="60"/>
      <c r="P17" s="61"/>
      <c r="Q17" s="59"/>
      <c r="R17" s="60"/>
      <c r="S17" s="61"/>
      <c r="T17" s="59"/>
      <c r="U17" s="60"/>
      <c r="V17" s="61"/>
      <c r="W17" s="59"/>
      <c r="X17" s="60"/>
      <c r="Y17" s="61"/>
      <c r="Z17" s="59"/>
      <c r="AA17" s="60"/>
      <c r="AB17" s="61"/>
      <c r="AC17" s="59"/>
      <c r="AD17" s="60"/>
      <c r="AE17" s="61"/>
      <c r="AF17" s="59"/>
      <c r="AG17" s="60"/>
      <c r="AH17" s="61"/>
      <c r="AI17" s="59"/>
      <c r="AJ17" s="60"/>
      <c r="AK17" s="61"/>
      <c r="AL17" s="59"/>
      <c r="AM17" s="60"/>
      <c r="AN17" s="61"/>
      <c r="AO17" s="59"/>
      <c r="AP17" s="60"/>
      <c r="AQ17" s="61"/>
      <c r="AR17" s="59"/>
      <c r="AS17" s="60"/>
      <c r="AT17" s="61"/>
      <c r="AU17" s="59"/>
      <c r="AV17" s="60"/>
      <c r="AW17" s="61"/>
      <c r="AX17" s="59"/>
      <c r="AY17" s="60"/>
      <c r="AZ17" s="61"/>
      <c r="BA17" s="59"/>
      <c r="BB17" s="60"/>
      <c r="BC17" s="61"/>
      <c r="BD17" s="59"/>
      <c r="BE17" s="60"/>
      <c r="BF17" s="61"/>
      <c r="BG17" s="59"/>
      <c r="BH17" s="60"/>
      <c r="BI17" s="61"/>
      <c r="BJ17" s="94"/>
      <c r="BK17" s="94"/>
      <c r="BL17" s="95"/>
      <c r="BM17" s="96"/>
      <c r="BN17" s="65"/>
    </row>
    <row r="18" spans="1:66" ht="30" customHeight="1" x14ac:dyDescent="0.45">
      <c r="A18" s="38"/>
      <c r="B18" s="26"/>
      <c r="C18" s="66"/>
      <c r="D18" s="67"/>
      <c r="E18" s="7"/>
      <c r="F18" s="97"/>
      <c r="G18" s="8"/>
      <c r="H18" s="59"/>
      <c r="I18" s="73"/>
      <c r="J18" s="74"/>
      <c r="K18" s="72"/>
      <c r="L18" s="73"/>
      <c r="M18" s="74"/>
      <c r="N18" s="72"/>
      <c r="O18" s="73"/>
      <c r="P18" s="74"/>
      <c r="Q18" s="72"/>
      <c r="R18" s="73"/>
      <c r="S18" s="74"/>
      <c r="T18" s="72"/>
      <c r="U18" s="73"/>
      <c r="V18" s="74"/>
      <c r="W18" s="72"/>
      <c r="X18" s="73"/>
      <c r="Y18" s="74"/>
      <c r="Z18" s="72"/>
      <c r="AA18" s="73"/>
      <c r="AB18" s="74"/>
      <c r="AC18" s="72"/>
      <c r="AD18" s="73"/>
      <c r="AE18" s="74"/>
      <c r="AF18" s="72"/>
      <c r="AG18" s="73"/>
      <c r="AH18" s="74"/>
      <c r="AI18" s="72"/>
      <c r="AJ18" s="73"/>
      <c r="AK18" s="74"/>
      <c r="AL18" s="72"/>
      <c r="AM18" s="73"/>
      <c r="AN18" s="74"/>
      <c r="AO18" s="72"/>
      <c r="AP18" s="73"/>
      <c r="AQ18" s="74"/>
      <c r="AR18" s="72"/>
      <c r="AS18" s="73"/>
      <c r="AT18" s="74"/>
      <c r="AU18" s="72"/>
      <c r="AV18" s="73"/>
      <c r="AW18" s="74"/>
      <c r="AX18" s="72"/>
      <c r="AY18" s="73"/>
      <c r="AZ18" s="74"/>
      <c r="BA18" s="72"/>
      <c r="BB18" s="73"/>
      <c r="BC18" s="74"/>
      <c r="BD18" s="72"/>
      <c r="BE18" s="73"/>
      <c r="BF18" s="74"/>
      <c r="BG18" s="72"/>
      <c r="BH18" s="73"/>
      <c r="BI18" s="74"/>
      <c r="BJ18" s="94"/>
      <c r="BK18" s="98"/>
      <c r="BL18" s="99"/>
      <c r="BM18" s="96"/>
      <c r="BN18" s="65"/>
    </row>
    <row r="19" spans="1:66" ht="30" customHeight="1" x14ac:dyDescent="0.45">
      <c r="A19" s="38"/>
      <c r="B19" s="26"/>
      <c r="C19" s="66"/>
      <c r="D19" s="67"/>
      <c r="E19" s="7"/>
      <c r="F19" s="97"/>
      <c r="G19" s="8"/>
      <c r="H19" s="59"/>
      <c r="I19" s="60"/>
      <c r="J19" s="61"/>
      <c r="K19" s="59"/>
      <c r="L19" s="60"/>
      <c r="M19" s="61"/>
      <c r="N19" s="59"/>
      <c r="O19" s="60"/>
      <c r="P19" s="61"/>
      <c r="Q19" s="59"/>
      <c r="R19" s="60"/>
      <c r="S19" s="61"/>
      <c r="T19" s="59"/>
      <c r="U19" s="60"/>
      <c r="V19" s="61"/>
      <c r="W19" s="59"/>
      <c r="X19" s="60"/>
      <c r="Y19" s="61"/>
      <c r="Z19" s="59"/>
      <c r="AA19" s="60"/>
      <c r="AB19" s="61"/>
      <c r="AC19" s="59"/>
      <c r="AD19" s="60"/>
      <c r="AE19" s="61"/>
      <c r="AF19" s="59"/>
      <c r="AG19" s="60"/>
      <c r="AH19" s="61"/>
      <c r="AI19" s="59"/>
      <c r="AJ19" s="60"/>
      <c r="AK19" s="61"/>
      <c r="AL19" s="59"/>
      <c r="AM19" s="60"/>
      <c r="AN19" s="61"/>
      <c r="AO19" s="59"/>
      <c r="AP19" s="60"/>
      <c r="AQ19" s="61"/>
      <c r="AR19" s="59"/>
      <c r="AS19" s="60"/>
      <c r="AT19" s="61"/>
      <c r="AU19" s="59"/>
      <c r="AV19" s="60"/>
      <c r="AW19" s="61"/>
      <c r="AX19" s="59"/>
      <c r="AY19" s="60"/>
      <c r="AZ19" s="61"/>
      <c r="BA19" s="59"/>
      <c r="BB19" s="60"/>
      <c r="BC19" s="61"/>
      <c r="BD19" s="59"/>
      <c r="BE19" s="60"/>
      <c r="BF19" s="61"/>
      <c r="BG19" s="59"/>
      <c r="BH19" s="60"/>
      <c r="BI19" s="61"/>
      <c r="BJ19" s="94"/>
      <c r="BK19" s="98"/>
      <c r="BL19" s="99"/>
      <c r="BM19" s="96"/>
      <c r="BN19" s="65"/>
    </row>
    <row r="20" spans="1:66" ht="30" customHeight="1" x14ac:dyDescent="0.45">
      <c r="A20" s="38"/>
      <c r="B20" s="80"/>
      <c r="C20" s="66"/>
      <c r="D20" s="67"/>
      <c r="E20" s="7"/>
      <c r="F20" s="97"/>
      <c r="G20" s="8"/>
      <c r="H20" s="59"/>
      <c r="I20" s="73"/>
      <c r="J20" s="74"/>
      <c r="K20" s="72"/>
      <c r="L20" s="73"/>
      <c r="M20" s="74"/>
      <c r="N20" s="72"/>
      <c r="O20" s="73"/>
      <c r="P20" s="74"/>
      <c r="Q20" s="72"/>
      <c r="R20" s="73"/>
      <c r="S20" s="74"/>
      <c r="T20" s="72"/>
      <c r="U20" s="73"/>
      <c r="V20" s="74"/>
      <c r="W20" s="72"/>
      <c r="X20" s="73"/>
      <c r="Y20" s="74"/>
      <c r="Z20" s="72"/>
      <c r="AA20" s="73"/>
      <c r="AB20" s="74"/>
      <c r="AC20" s="72"/>
      <c r="AD20" s="73"/>
      <c r="AE20" s="74"/>
      <c r="AF20" s="72"/>
      <c r="AG20" s="73"/>
      <c r="AH20" s="74"/>
      <c r="AI20" s="72"/>
      <c r="AJ20" s="73"/>
      <c r="AK20" s="74"/>
      <c r="AL20" s="72"/>
      <c r="AM20" s="73"/>
      <c r="AN20" s="74"/>
      <c r="AO20" s="72"/>
      <c r="AP20" s="73"/>
      <c r="AQ20" s="74"/>
      <c r="AR20" s="72"/>
      <c r="AS20" s="73"/>
      <c r="AT20" s="74"/>
      <c r="AU20" s="72"/>
      <c r="AV20" s="73"/>
      <c r="AW20" s="74"/>
      <c r="AX20" s="72"/>
      <c r="AY20" s="73"/>
      <c r="AZ20" s="74"/>
      <c r="BA20" s="72"/>
      <c r="BB20" s="73"/>
      <c r="BC20" s="74"/>
      <c r="BD20" s="72"/>
      <c r="BE20" s="73"/>
      <c r="BF20" s="74"/>
      <c r="BG20" s="72"/>
      <c r="BH20" s="73"/>
      <c r="BI20" s="74"/>
      <c r="BJ20" s="94"/>
      <c r="BK20" s="98"/>
      <c r="BL20" s="99"/>
      <c r="BM20" s="96"/>
      <c r="BN20" s="65"/>
    </row>
    <row r="21" spans="1:66" ht="30" customHeight="1" x14ac:dyDescent="0.35">
      <c r="A21" s="38"/>
      <c r="B21" s="81"/>
      <c r="C21" s="66"/>
      <c r="D21" s="67"/>
      <c r="E21" s="7"/>
      <c r="F21" s="97"/>
      <c r="G21" s="8"/>
      <c r="H21" s="82"/>
      <c r="I21" s="83"/>
      <c r="J21" s="84"/>
      <c r="K21" s="82"/>
      <c r="L21" s="83"/>
      <c r="M21" s="84"/>
      <c r="N21" s="82"/>
      <c r="O21" s="83"/>
      <c r="P21" s="84"/>
      <c r="Q21" s="82"/>
      <c r="R21" s="83"/>
      <c r="S21" s="84"/>
      <c r="T21" s="82"/>
      <c r="U21" s="83"/>
      <c r="V21" s="84"/>
      <c r="W21" s="82"/>
      <c r="X21" s="83"/>
      <c r="Y21" s="84"/>
      <c r="Z21" s="82"/>
      <c r="AA21" s="83"/>
      <c r="AB21" s="84"/>
      <c r="AC21" s="82"/>
      <c r="AD21" s="83"/>
      <c r="AE21" s="84"/>
      <c r="AF21" s="82"/>
      <c r="AG21" s="83"/>
      <c r="AH21" s="84"/>
      <c r="AI21" s="82"/>
      <c r="AJ21" s="83"/>
      <c r="AK21" s="84"/>
      <c r="AL21" s="82"/>
      <c r="AM21" s="83"/>
      <c r="AN21" s="84"/>
      <c r="AO21" s="82"/>
      <c r="AP21" s="83"/>
      <c r="AQ21" s="84"/>
      <c r="AR21" s="82"/>
      <c r="AS21" s="83"/>
      <c r="AT21" s="84"/>
      <c r="AU21" s="82"/>
      <c r="AV21" s="83"/>
      <c r="AW21" s="84"/>
      <c r="AX21" s="82"/>
      <c r="AY21" s="83"/>
      <c r="AZ21" s="84"/>
      <c r="BA21" s="82"/>
      <c r="BB21" s="83"/>
      <c r="BC21" s="84"/>
      <c r="BD21" s="82"/>
      <c r="BE21" s="83"/>
      <c r="BF21" s="84"/>
      <c r="BG21" s="82"/>
      <c r="BH21" s="83"/>
      <c r="BI21" s="84"/>
      <c r="BJ21" s="100"/>
      <c r="BK21" s="101"/>
      <c r="BL21" s="99"/>
      <c r="BM21" s="96"/>
      <c r="BN21" s="65"/>
    </row>
    <row r="22" spans="1:66" ht="35.15" customHeight="1" x14ac:dyDescent="0.35">
      <c r="A22" s="38"/>
      <c r="B22" s="81"/>
      <c r="C22" s="66"/>
      <c r="D22" s="67"/>
      <c r="E22" s="7"/>
      <c r="F22" s="97"/>
      <c r="G22" s="8"/>
      <c r="H22" s="82"/>
      <c r="I22" s="83"/>
      <c r="J22" s="84"/>
      <c r="K22" s="82"/>
      <c r="L22" s="83"/>
      <c r="M22" s="84"/>
      <c r="N22" s="82"/>
      <c r="O22" s="83"/>
      <c r="P22" s="84"/>
      <c r="Q22" s="82"/>
      <c r="R22" s="83"/>
      <c r="S22" s="84"/>
      <c r="T22" s="82"/>
      <c r="U22" s="83"/>
      <c r="V22" s="84"/>
      <c r="W22" s="82"/>
      <c r="X22" s="83"/>
      <c r="Y22" s="84"/>
      <c r="Z22" s="82"/>
      <c r="AA22" s="83"/>
      <c r="AB22" s="84"/>
      <c r="AC22" s="82"/>
      <c r="AD22" s="83"/>
      <c r="AE22" s="84"/>
      <c r="AF22" s="82"/>
      <c r="AG22" s="83"/>
      <c r="AH22" s="84"/>
      <c r="AI22" s="82"/>
      <c r="AJ22" s="83"/>
      <c r="AK22" s="84"/>
      <c r="AL22" s="82"/>
      <c r="AM22" s="83"/>
      <c r="AN22" s="84"/>
      <c r="AO22" s="82"/>
      <c r="AP22" s="83"/>
      <c r="AQ22" s="84"/>
      <c r="AR22" s="82"/>
      <c r="AS22" s="83"/>
      <c r="AT22" s="84"/>
      <c r="AU22" s="82"/>
      <c r="AV22" s="83"/>
      <c r="AW22" s="84"/>
      <c r="AX22" s="82"/>
      <c r="AY22" s="83"/>
      <c r="AZ22" s="84"/>
      <c r="BA22" s="82"/>
      <c r="BB22" s="83"/>
      <c r="BC22" s="84"/>
      <c r="BD22" s="82"/>
      <c r="BE22" s="83"/>
      <c r="BF22" s="84"/>
      <c r="BG22" s="82"/>
      <c r="BH22" s="83"/>
      <c r="BI22" s="84"/>
      <c r="BJ22" s="100"/>
      <c r="BK22" s="101"/>
      <c r="BL22" s="99"/>
      <c r="BM22" s="96"/>
      <c r="BN22" s="65"/>
    </row>
    <row r="23" spans="1:66" ht="35.15" customHeight="1" x14ac:dyDescent="0.35">
      <c r="A23" s="38"/>
      <c r="B23" s="87"/>
      <c r="C23" s="5"/>
      <c r="D23" s="6"/>
      <c r="E23" s="17"/>
      <c r="F23" s="102"/>
      <c r="G23" s="48"/>
      <c r="H23" s="82"/>
      <c r="I23" s="83"/>
      <c r="J23" s="84"/>
      <c r="K23" s="82"/>
      <c r="L23" s="83"/>
      <c r="M23" s="84"/>
      <c r="N23" s="82"/>
      <c r="O23" s="83"/>
      <c r="P23" s="84"/>
      <c r="Q23" s="82"/>
      <c r="R23" s="83"/>
      <c r="S23" s="84"/>
      <c r="T23" s="82"/>
      <c r="U23" s="83"/>
      <c r="V23" s="84"/>
      <c r="W23" s="82"/>
      <c r="X23" s="83"/>
      <c r="Y23" s="84"/>
      <c r="Z23" s="82"/>
      <c r="AA23" s="83"/>
      <c r="AB23" s="84"/>
      <c r="AC23" s="82"/>
      <c r="AD23" s="83"/>
      <c r="AE23" s="84"/>
      <c r="AF23" s="82"/>
      <c r="AG23" s="83"/>
      <c r="AH23" s="84"/>
      <c r="AI23" s="82"/>
      <c r="AJ23" s="83"/>
      <c r="AK23" s="84"/>
      <c r="AL23" s="82"/>
      <c r="AM23" s="83"/>
      <c r="AN23" s="84"/>
      <c r="AO23" s="82"/>
      <c r="AP23" s="83"/>
      <c r="AQ23" s="84"/>
      <c r="AR23" s="82"/>
      <c r="AS23" s="83"/>
      <c r="AT23" s="84"/>
      <c r="AU23" s="82"/>
      <c r="AV23" s="83"/>
      <c r="AW23" s="84"/>
      <c r="AX23" s="82"/>
      <c r="AY23" s="83"/>
      <c r="AZ23" s="84"/>
      <c r="BA23" s="82"/>
      <c r="BB23" s="83"/>
      <c r="BC23" s="84"/>
      <c r="BD23" s="82"/>
      <c r="BE23" s="83"/>
      <c r="BF23" s="84"/>
      <c r="BG23" s="82"/>
      <c r="BH23" s="83"/>
      <c r="BI23" s="84"/>
      <c r="BJ23" s="100"/>
      <c r="BK23" s="101"/>
      <c r="BL23" s="99"/>
      <c r="BM23" s="96"/>
      <c r="BN23" s="65"/>
    </row>
    <row r="24" spans="1:66" ht="35.15" customHeight="1" x14ac:dyDescent="0.35">
      <c r="A24" s="38"/>
      <c r="B24" s="88"/>
      <c r="C24" s="89"/>
      <c r="D24" s="20"/>
      <c r="E24" s="21"/>
      <c r="F24" s="103"/>
      <c r="G24" s="50"/>
      <c r="H24" s="82"/>
      <c r="I24" s="83"/>
      <c r="J24" s="84"/>
      <c r="K24" s="82"/>
      <c r="L24" s="83"/>
      <c r="M24" s="84"/>
      <c r="N24" s="82"/>
      <c r="O24" s="83"/>
      <c r="P24" s="84"/>
      <c r="Q24" s="82"/>
      <c r="R24" s="83"/>
      <c r="S24" s="84"/>
      <c r="T24" s="82"/>
      <c r="U24" s="83"/>
      <c r="V24" s="84"/>
      <c r="W24" s="82"/>
      <c r="X24" s="83"/>
      <c r="Y24" s="84"/>
      <c r="Z24" s="82"/>
      <c r="AA24" s="83"/>
      <c r="AB24" s="84"/>
      <c r="AC24" s="82"/>
      <c r="AD24" s="83"/>
      <c r="AE24" s="84"/>
      <c r="AF24" s="82"/>
      <c r="AG24" s="83"/>
      <c r="AH24" s="84"/>
      <c r="AI24" s="82"/>
      <c r="AJ24" s="83"/>
      <c r="AK24" s="84"/>
      <c r="AL24" s="82"/>
      <c r="AM24" s="83"/>
      <c r="AN24" s="84"/>
      <c r="AO24" s="82"/>
      <c r="AP24" s="83"/>
      <c r="AQ24" s="84"/>
      <c r="AR24" s="82"/>
      <c r="AS24" s="83"/>
      <c r="AT24" s="84"/>
      <c r="AU24" s="82"/>
      <c r="AV24" s="83"/>
      <c r="AW24" s="84"/>
      <c r="AX24" s="82"/>
      <c r="AY24" s="83"/>
      <c r="AZ24" s="84"/>
      <c r="BA24" s="82"/>
      <c r="BB24" s="83"/>
      <c r="BC24" s="84"/>
      <c r="BD24" s="82"/>
      <c r="BE24" s="83"/>
      <c r="BF24" s="84"/>
      <c r="BG24" s="82"/>
      <c r="BH24" s="83"/>
      <c r="BI24" s="84"/>
      <c r="BJ24" s="100"/>
      <c r="BK24" s="101"/>
      <c r="BL24" s="99"/>
      <c r="BM24" s="96"/>
      <c r="BN24" s="65"/>
    </row>
    <row r="25" spans="1:66" ht="30" customHeight="1" x14ac:dyDescent="0.35">
      <c r="A25" s="38"/>
      <c r="B25" s="77"/>
      <c r="C25" s="66"/>
      <c r="D25" s="67"/>
      <c r="E25" s="7"/>
      <c r="F25" s="97"/>
      <c r="G25" s="8"/>
      <c r="H25" s="82"/>
      <c r="I25" s="83"/>
      <c r="J25" s="84"/>
      <c r="K25" s="82"/>
      <c r="L25" s="83"/>
      <c r="M25" s="84"/>
      <c r="N25" s="82"/>
      <c r="O25" s="83"/>
      <c r="P25" s="84"/>
      <c r="Q25" s="82"/>
      <c r="R25" s="83"/>
      <c r="S25" s="84"/>
      <c r="T25" s="82"/>
      <c r="U25" s="83"/>
      <c r="V25" s="84"/>
      <c r="W25" s="82"/>
      <c r="X25" s="83"/>
      <c r="Y25" s="84"/>
      <c r="Z25" s="82"/>
      <c r="AA25" s="83"/>
      <c r="AB25" s="84"/>
      <c r="AC25" s="82"/>
      <c r="AD25" s="83"/>
      <c r="AE25" s="84"/>
      <c r="AF25" s="82"/>
      <c r="AG25" s="83"/>
      <c r="AH25" s="84"/>
      <c r="AI25" s="82"/>
      <c r="AJ25" s="83"/>
      <c r="AK25" s="84"/>
      <c r="AL25" s="82"/>
      <c r="AM25" s="83"/>
      <c r="AN25" s="84"/>
      <c r="AO25" s="82"/>
      <c r="AP25" s="83"/>
      <c r="AQ25" s="84"/>
      <c r="AR25" s="82"/>
      <c r="AS25" s="83"/>
      <c r="AT25" s="84"/>
      <c r="AU25" s="82"/>
      <c r="AV25" s="83"/>
      <c r="AW25" s="84"/>
      <c r="AX25" s="82"/>
      <c r="AY25" s="83"/>
      <c r="AZ25" s="84"/>
      <c r="BA25" s="82"/>
      <c r="BB25" s="83"/>
      <c r="BC25" s="84"/>
      <c r="BD25" s="82"/>
      <c r="BE25" s="83"/>
      <c r="BF25" s="84"/>
      <c r="BG25" s="82"/>
      <c r="BH25" s="83"/>
      <c r="BI25" s="84"/>
      <c r="BJ25" s="100"/>
      <c r="BK25" s="101"/>
      <c r="BL25" s="99"/>
      <c r="BM25" s="96"/>
      <c r="BN25" s="65"/>
    </row>
    <row r="26" spans="1:66" ht="35.15" customHeight="1" x14ac:dyDescent="0.35">
      <c r="A26" s="38"/>
      <c r="B26" s="81"/>
      <c r="C26" s="66"/>
      <c r="D26" s="67"/>
      <c r="E26" s="7"/>
      <c r="F26" s="97"/>
      <c r="G26" s="8"/>
      <c r="H26" s="82"/>
      <c r="I26" s="83"/>
      <c r="J26" s="84"/>
      <c r="K26" s="82"/>
      <c r="L26" s="83"/>
      <c r="M26" s="84"/>
      <c r="N26" s="82"/>
      <c r="O26" s="83"/>
      <c r="P26" s="84"/>
      <c r="Q26" s="82"/>
      <c r="R26" s="83"/>
      <c r="S26" s="84"/>
      <c r="T26" s="82"/>
      <c r="U26" s="83"/>
      <c r="V26" s="84"/>
      <c r="W26" s="82"/>
      <c r="X26" s="83"/>
      <c r="Y26" s="84"/>
      <c r="Z26" s="82"/>
      <c r="AA26" s="83"/>
      <c r="AB26" s="84"/>
      <c r="AC26" s="82"/>
      <c r="AD26" s="83"/>
      <c r="AE26" s="84"/>
      <c r="AF26" s="82"/>
      <c r="AG26" s="83"/>
      <c r="AH26" s="84"/>
      <c r="AI26" s="82"/>
      <c r="AJ26" s="83"/>
      <c r="AK26" s="84"/>
      <c r="AL26" s="82"/>
      <c r="AM26" s="83"/>
      <c r="AN26" s="84"/>
      <c r="AO26" s="82"/>
      <c r="AP26" s="83"/>
      <c r="AQ26" s="84"/>
      <c r="AR26" s="82"/>
      <c r="AS26" s="83"/>
      <c r="AT26" s="84"/>
      <c r="AU26" s="82"/>
      <c r="AV26" s="83"/>
      <c r="AW26" s="84"/>
      <c r="AX26" s="82"/>
      <c r="AY26" s="83"/>
      <c r="AZ26" s="84"/>
      <c r="BA26" s="82"/>
      <c r="BB26" s="83"/>
      <c r="BC26" s="84"/>
      <c r="BD26" s="82"/>
      <c r="BE26" s="83"/>
      <c r="BF26" s="84"/>
      <c r="BG26" s="82"/>
      <c r="BH26" s="83"/>
      <c r="BI26" s="84"/>
      <c r="BJ26" s="100"/>
      <c r="BK26" s="101"/>
      <c r="BL26" s="99"/>
      <c r="BM26" s="96"/>
      <c r="BN26" s="65"/>
    </row>
    <row r="27" spans="1:66" ht="35.15" customHeight="1" x14ac:dyDescent="0.35">
      <c r="A27" s="38"/>
      <c r="B27" s="87"/>
      <c r="C27" s="5"/>
      <c r="D27" s="6"/>
      <c r="E27" s="17"/>
      <c r="F27" s="102"/>
      <c r="G27" s="48"/>
      <c r="H27" s="82"/>
      <c r="I27" s="83"/>
      <c r="J27" s="84"/>
      <c r="K27" s="82"/>
      <c r="L27" s="83"/>
      <c r="M27" s="84"/>
      <c r="N27" s="82"/>
      <c r="O27" s="83"/>
      <c r="P27" s="84"/>
      <c r="Q27" s="82"/>
      <c r="R27" s="83"/>
      <c r="S27" s="84"/>
      <c r="T27" s="82"/>
      <c r="U27" s="83"/>
      <c r="V27" s="84"/>
      <c r="W27" s="82"/>
      <c r="X27" s="83"/>
      <c r="Y27" s="84"/>
      <c r="Z27" s="82"/>
      <c r="AA27" s="83"/>
      <c r="AB27" s="84"/>
      <c r="AC27" s="82"/>
      <c r="AD27" s="83"/>
      <c r="AE27" s="84"/>
      <c r="AF27" s="82"/>
      <c r="AG27" s="83"/>
      <c r="AH27" s="84"/>
      <c r="AI27" s="82"/>
      <c r="AJ27" s="83"/>
      <c r="AK27" s="84"/>
      <c r="AL27" s="82"/>
      <c r="AM27" s="83"/>
      <c r="AN27" s="84"/>
      <c r="AO27" s="82"/>
      <c r="AP27" s="83"/>
      <c r="AQ27" s="84"/>
      <c r="AR27" s="82"/>
      <c r="AS27" s="83"/>
      <c r="AT27" s="84"/>
      <c r="AU27" s="82"/>
      <c r="AV27" s="83"/>
      <c r="AW27" s="84"/>
      <c r="AX27" s="82"/>
      <c r="AY27" s="83"/>
      <c r="AZ27" s="84"/>
      <c r="BA27" s="82"/>
      <c r="BB27" s="83"/>
      <c r="BC27" s="84"/>
      <c r="BD27" s="82"/>
      <c r="BE27" s="83"/>
      <c r="BF27" s="84"/>
      <c r="BG27" s="82"/>
      <c r="BH27" s="83"/>
      <c r="BI27" s="84"/>
      <c r="BJ27" s="100"/>
      <c r="BK27" s="101"/>
      <c r="BL27" s="99"/>
      <c r="BM27" s="96"/>
      <c r="BN27" s="65"/>
    </row>
    <row r="28" spans="1:66" s="53" customFormat="1" ht="28.5" customHeight="1" x14ac:dyDescent="0.35">
      <c r="A28" s="284" t="s">
        <v>22</v>
      </c>
      <c r="B28" s="274"/>
      <c r="C28" s="274"/>
      <c r="D28" s="285" t="s">
        <v>609</v>
      </c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69"/>
      <c r="AD28" s="269"/>
      <c r="AE28" s="269"/>
      <c r="AF28" s="269"/>
      <c r="AG28" s="269"/>
      <c r="AH28" s="269"/>
      <c r="AI28" s="287" t="s">
        <v>620</v>
      </c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  <c r="AT28" s="287"/>
      <c r="AU28" s="287"/>
      <c r="AV28" s="287"/>
      <c r="AW28" s="287"/>
      <c r="AX28" s="287"/>
      <c r="AY28" s="287"/>
      <c r="AZ28" s="287"/>
      <c r="BA28" s="287"/>
      <c r="BB28" s="287"/>
      <c r="BC28" s="287"/>
      <c r="BD28" s="287"/>
      <c r="BE28" s="287"/>
      <c r="BF28" s="287"/>
      <c r="BG28" s="287"/>
      <c r="BH28" s="287"/>
      <c r="BI28" s="287"/>
      <c r="BJ28" s="287"/>
      <c r="BK28" s="287"/>
      <c r="BL28" s="287"/>
      <c r="BM28" s="287"/>
    </row>
    <row r="29" spans="1:66" s="53" customFormat="1" ht="18" customHeight="1" x14ac:dyDescent="0.35">
      <c r="A29" s="271" t="s">
        <v>610</v>
      </c>
      <c r="B29" s="272"/>
      <c r="C29" s="272"/>
      <c r="D29" s="268" t="s">
        <v>611</v>
      </c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73" t="s">
        <v>621</v>
      </c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</row>
    <row r="30" spans="1:66" s="53" customFormat="1" ht="18" customHeight="1" x14ac:dyDescent="0.35">
      <c r="A30" s="271" t="s">
        <v>612</v>
      </c>
      <c r="B30" s="275"/>
      <c r="C30" s="275"/>
      <c r="D30" s="268" t="s">
        <v>613</v>
      </c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</row>
    <row r="31" spans="1:66" s="53" customFormat="1" ht="18" customHeight="1" x14ac:dyDescent="0.35">
      <c r="A31" s="271" t="s">
        <v>614</v>
      </c>
      <c r="B31" s="272"/>
      <c r="C31" s="272"/>
      <c r="D31" s="268" t="s">
        <v>615</v>
      </c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76" t="s">
        <v>622</v>
      </c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</row>
    <row r="32" spans="1:66" s="53" customFormat="1" ht="18" customHeight="1" x14ac:dyDescent="0.35">
      <c r="A32" s="271"/>
      <c r="B32" s="272"/>
      <c r="C32" s="272"/>
      <c r="D32" s="277" t="s">
        <v>616</v>
      </c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</row>
    <row r="33" spans="1:65" s="53" customFormat="1" ht="48" customHeight="1" x14ac:dyDescent="0.35">
      <c r="A33" s="268" t="s">
        <v>25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70" t="s">
        <v>26</v>
      </c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  <c r="BK33" s="269"/>
      <c r="BL33" s="269"/>
      <c r="BM33" s="269"/>
    </row>
  </sheetData>
  <sortState xmlns:xlrd2="http://schemas.microsoft.com/office/spreadsheetml/2017/richdata2" ref="A8:BN33">
    <sortCondition descending="1" ref="A8"/>
  </sortState>
  <mergeCells count="56">
    <mergeCell ref="A1:C2"/>
    <mergeCell ref="D1:G1"/>
    <mergeCell ref="H1:AD1"/>
    <mergeCell ref="AE1:BJ1"/>
    <mergeCell ref="BK1:BM2"/>
    <mergeCell ref="D2:G2"/>
    <mergeCell ref="H2:AD2"/>
    <mergeCell ref="AE2:BJ2"/>
    <mergeCell ref="A4:C5"/>
    <mergeCell ref="D4:G5"/>
    <mergeCell ref="H4:S5"/>
    <mergeCell ref="T4:AD5"/>
    <mergeCell ref="AE4:BM5"/>
    <mergeCell ref="A3:C3"/>
    <mergeCell ref="D3:G3"/>
    <mergeCell ref="H3:S3"/>
    <mergeCell ref="T3:AD3"/>
    <mergeCell ref="AE3:BM3"/>
    <mergeCell ref="B6:B7"/>
    <mergeCell ref="C6:D6"/>
    <mergeCell ref="E6:E7"/>
    <mergeCell ref="G6:G7"/>
    <mergeCell ref="H6:J6"/>
    <mergeCell ref="A28:C28"/>
    <mergeCell ref="D28:AH28"/>
    <mergeCell ref="AI28:BM28"/>
    <mergeCell ref="AC6:AE6"/>
    <mergeCell ref="AF6:AH6"/>
    <mergeCell ref="AI6:AK6"/>
    <mergeCell ref="AL6:AN6"/>
    <mergeCell ref="AO6:AQ6"/>
    <mergeCell ref="AR6:AT6"/>
    <mergeCell ref="K6:M6"/>
    <mergeCell ref="N6:P6"/>
    <mergeCell ref="Q6:S6"/>
    <mergeCell ref="T6:V6"/>
    <mergeCell ref="W6:Y6"/>
    <mergeCell ref="Z6:AB6"/>
    <mergeCell ref="A6:A7"/>
    <mergeCell ref="AU6:AW6"/>
    <mergeCell ref="AX6:AZ6"/>
    <mergeCell ref="BA6:BC6"/>
    <mergeCell ref="BD6:BF6"/>
    <mergeCell ref="BG6:BI6"/>
    <mergeCell ref="A33:Q33"/>
    <mergeCell ref="R33:BM33"/>
    <mergeCell ref="A29:C29"/>
    <mergeCell ref="D29:AH29"/>
    <mergeCell ref="AI29:BM30"/>
    <mergeCell ref="A30:C30"/>
    <mergeCell ref="D30:AH30"/>
    <mergeCell ref="A31:C31"/>
    <mergeCell ref="D31:AH31"/>
    <mergeCell ref="AI31:BM32"/>
    <mergeCell ref="A32:C32"/>
    <mergeCell ref="D32:AH32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38"/>
  <sheetViews>
    <sheetView zoomScale="70" zoomScaleNormal="70" workbookViewId="0">
      <selection activeCell="A20" sqref="A20:N32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9" width="2.6328125" style="1" customWidth="1"/>
    <col min="10" max="13" width="9.08984375" style="4"/>
    <col min="14" max="16384" width="9.08984375" style="1"/>
  </cols>
  <sheetData>
    <row r="1" spans="1:14" ht="29.25" customHeight="1" x14ac:dyDescent="0.35">
      <c r="A1" s="244"/>
      <c r="B1" s="244"/>
      <c r="C1" s="244"/>
      <c r="D1" s="241" t="s">
        <v>0</v>
      </c>
      <c r="E1" s="259"/>
      <c r="F1" s="259"/>
      <c r="G1" s="300"/>
      <c r="H1" s="300"/>
      <c r="I1" s="300"/>
      <c r="J1" s="300"/>
      <c r="K1" s="368"/>
      <c r="L1" s="369"/>
      <c r="M1" s="369"/>
      <c r="N1" s="53"/>
    </row>
    <row r="2" spans="1:14" ht="30.75" customHeight="1" x14ac:dyDescent="0.35">
      <c r="A2" s="244"/>
      <c r="B2" s="244"/>
      <c r="C2" s="244"/>
      <c r="D2" s="262" t="s">
        <v>3</v>
      </c>
      <c r="E2" s="262"/>
      <c r="F2" s="262"/>
      <c r="G2" s="305"/>
      <c r="H2" s="305"/>
      <c r="I2" s="305"/>
      <c r="J2" s="305"/>
      <c r="K2" s="370"/>
      <c r="L2" s="371"/>
      <c r="M2" s="371"/>
      <c r="N2" s="53"/>
    </row>
    <row r="3" spans="1:14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92"/>
      <c r="H3" s="292"/>
      <c r="I3" s="292"/>
      <c r="J3" s="292"/>
      <c r="K3" s="292"/>
      <c r="L3" s="292"/>
      <c r="M3" s="292"/>
      <c r="N3" s="53"/>
    </row>
    <row r="4" spans="1:14" ht="15" customHeight="1" x14ac:dyDescent="0.35">
      <c r="A4" s="250" t="s">
        <v>32</v>
      </c>
      <c r="B4" s="244"/>
      <c r="C4" s="244"/>
      <c r="D4" s="251" t="s">
        <v>604</v>
      </c>
      <c r="E4" s="252"/>
      <c r="F4" s="253"/>
      <c r="G4" s="299"/>
      <c r="H4" s="299"/>
      <c r="I4" s="299"/>
      <c r="J4" s="299"/>
      <c r="K4" s="299"/>
      <c r="L4" s="299"/>
      <c r="M4" s="299"/>
      <c r="N4" s="53"/>
    </row>
    <row r="5" spans="1:14" ht="15" customHeight="1" x14ac:dyDescent="0.35">
      <c r="A5" s="244"/>
      <c r="B5" s="244"/>
      <c r="C5" s="244"/>
      <c r="D5" s="254"/>
      <c r="E5" s="255"/>
      <c r="F5" s="256"/>
      <c r="G5" s="299"/>
      <c r="H5" s="299"/>
      <c r="I5" s="299"/>
      <c r="J5" s="299"/>
      <c r="K5" s="299"/>
      <c r="L5" s="299"/>
      <c r="M5" s="299"/>
      <c r="N5" s="53"/>
    </row>
    <row r="6" spans="1:14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81" t="s">
        <v>37</v>
      </c>
      <c r="H6" s="282"/>
      <c r="I6" s="283"/>
      <c r="J6" s="54" t="s">
        <v>605</v>
      </c>
      <c r="K6" s="55" t="s">
        <v>606</v>
      </c>
      <c r="L6" s="56" t="s">
        <v>607</v>
      </c>
      <c r="M6" s="57" t="s">
        <v>608</v>
      </c>
      <c r="N6" s="58"/>
    </row>
    <row r="7" spans="1:14" ht="18" customHeight="1" x14ac:dyDescent="0.45">
      <c r="A7" s="239"/>
      <c r="B7" s="234"/>
      <c r="C7" s="2" t="s">
        <v>20</v>
      </c>
      <c r="D7" s="2" t="s">
        <v>21</v>
      </c>
      <c r="E7" s="234"/>
      <c r="F7" s="242"/>
      <c r="G7" s="59"/>
      <c r="H7" s="60"/>
      <c r="I7" s="61"/>
      <c r="J7" s="62"/>
      <c r="K7" s="62"/>
      <c r="L7" s="63"/>
      <c r="M7" s="64"/>
      <c r="N7" s="65">
        <v>1</v>
      </c>
    </row>
    <row r="8" spans="1:14" ht="30" customHeight="1" x14ac:dyDescent="0.45">
      <c r="A8" s="38">
        <v>1</v>
      </c>
      <c r="B8" s="1">
        <v>3603963</v>
      </c>
      <c r="C8" s="66" t="s">
        <v>477</v>
      </c>
      <c r="D8" s="67" t="s">
        <v>133</v>
      </c>
      <c r="E8" s="7">
        <v>2003</v>
      </c>
      <c r="F8" s="8" t="s">
        <v>141</v>
      </c>
      <c r="G8" s="68"/>
      <c r="H8" s="69"/>
      <c r="I8" s="70"/>
      <c r="J8" s="62">
        <v>1</v>
      </c>
      <c r="K8" s="62">
        <v>1</v>
      </c>
      <c r="L8" s="63">
        <v>155</v>
      </c>
      <c r="M8" s="64">
        <v>1</v>
      </c>
      <c r="N8" s="65">
        <v>2</v>
      </c>
    </row>
    <row r="9" spans="1:14" ht="30" customHeight="1" x14ac:dyDescent="0.45">
      <c r="A9" s="38">
        <v>2</v>
      </c>
      <c r="B9" s="29">
        <v>3604947</v>
      </c>
      <c r="C9" s="66" t="s">
        <v>464</v>
      </c>
      <c r="D9" s="67" t="s">
        <v>465</v>
      </c>
      <c r="E9" s="7">
        <v>2003</v>
      </c>
      <c r="F9" s="8" t="s">
        <v>85</v>
      </c>
      <c r="G9" s="59"/>
      <c r="H9" s="60"/>
      <c r="I9" s="61"/>
      <c r="J9" s="62">
        <v>3</v>
      </c>
      <c r="K9" s="62">
        <v>8</v>
      </c>
      <c r="L9" s="63">
        <v>149</v>
      </c>
      <c r="M9" s="64">
        <v>2</v>
      </c>
      <c r="N9" s="65">
        <v>3</v>
      </c>
    </row>
    <row r="10" spans="1:14" ht="30" customHeight="1" x14ac:dyDescent="0.45">
      <c r="A10" s="38">
        <v>3</v>
      </c>
      <c r="B10" s="1">
        <v>3604587</v>
      </c>
      <c r="C10" s="66" t="s">
        <v>183</v>
      </c>
      <c r="D10" s="67" t="s">
        <v>184</v>
      </c>
      <c r="E10" s="7">
        <v>2003</v>
      </c>
      <c r="F10" s="8" t="s">
        <v>112</v>
      </c>
      <c r="G10" s="59"/>
      <c r="H10" s="60"/>
      <c r="I10" s="61"/>
      <c r="J10" s="71">
        <v>1</v>
      </c>
      <c r="K10" s="62">
        <v>1</v>
      </c>
      <c r="L10" s="63">
        <v>143</v>
      </c>
      <c r="M10" s="64">
        <v>3</v>
      </c>
      <c r="N10" s="65">
        <v>4</v>
      </c>
    </row>
    <row r="11" spans="1:14" ht="30" customHeight="1" x14ac:dyDescent="0.45">
      <c r="A11" s="38">
        <v>4</v>
      </c>
      <c r="B11" s="206">
        <v>3608654</v>
      </c>
      <c r="C11" s="66" t="s">
        <v>142</v>
      </c>
      <c r="D11" s="67" t="s">
        <v>143</v>
      </c>
      <c r="E11" s="7">
        <v>2003</v>
      </c>
      <c r="F11" s="8" t="s">
        <v>847</v>
      </c>
      <c r="G11" s="72"/>
      <c r="H11" s="73"/>
      <c r="I11" s="74"/>
      <c r="J11" s="75">
        <v>1</v>
      </c>
      <c r="K11" s="62">
        <v>1</v>
      </c>
      <c r="L11" s="63">
        <v>143</v>
      </c>
      <c r="M11" s="64">
        <v>3</v>
      </c>
      <c r="N11" s="65">
        <v>5</v>
      </c>
    </row>
    <row r="12" spans="1:14" ht="30" customHeight="1" x14ac:dyDescent="0.45">
      <c r="A12" s="38">
        <v>5</v>
      </c>
      <c r="B12" s="1">
        <v>3605163</v>
      </c>
      <c r="C12" s="66" t="s">
        <v>310</v>
      </c>
      <c r="D12" s="67" t="s">
        <v>100</v>
      </c>
      <c r="E12" s="7">
        <v>2003</v>
      </c>
      <c r="F12" s="8" t="s">
        <v>57</v>
      </c>
      <c r="G12" s="59"/>
      <c r="H12" s="60"/>
      <c r="I12" s="61"/>
      <c r="J12" s="62">
        <v>1</v>
      </c>
      <c r="K12" s="62">
        <v>0</v>
      </c>
      <c r="L12" s="63">
        <v>140</v>
      </c>
      <c r="M12" s="64">
        <v>5</v>
      </c>
      <c r="N12" s="65">
        <v>6</v>
      </c>
    </row>
    <row r="13" spans="1:14" ht="30" customHeight="1" x14ac:dyDescent="0.45">
      <c r="A13" s="38">
        <v>6</v>
      </c>
      <c r="B13" s="1">
        <v>3605162</v>
      </c>
      <c r="C13" s="66" t="s">
        <v>289</v>
      </c>
      <c r="D13" s="67" t="s">
        <v>275</v>
      </c>
      <c r="E13" s="7">
        <v>2002</v>
      </c>
      <c r="F13" s="8" t="s">
        <v>57</v>
      </c>
      <c r="G13" s="59"/>
      <c r="H13" s="60"/>
      <c r="I13" s="61"/>
      <c r="J13" s="62">
        <v>1</v>
      </c>
      <c r="K13" s="62">
        <v>2</v>
      </c>
      <c r="L13" s="63">
        <v>131</v>
      </c>
      <c r="M13" s="64">
        <v>6</v>
      </c>
      <c r="N13" s="65">
        <v>7</v>
      </c>
    </row>
    <row r="14" spans="1:14" ht="30" customHeight="1" x14ac:dyDescent="0.45">
      <c r="A14" s="38">
        <v>8</v>
      </c>
      <c r="B14" s="1">
        <v>3605289</v>
      </c>
      <c r="C14" s="66" t="s">
        <v>415</v>
      </c>
      <c r="D14" s="67" t="s">
        <v>165</v>
      </c>
      <c r="E14" s="7">
        <v>2003</v>
      </c>
      <c r="F14" s="8" t="s">
        <v>85</v>
      </c>
      <c r="G14" s="59"/>
      <c r="H14" s="60"/>
      <c r="I14" s="61"/>
      <c r="J14" s="62">
        <v>3</v>
      </c>
      <c r="K14" s="62">
        <v>3</v>
      </c>
      <c r="L14" s="63">
        <v>128</v>
      </c>
      <c r="M14" s="64">
        <v>7</v>
      </c>
      <c r="N14" s="65">
        <v>9</v>
      </c>
    </row>
    <row r="15" spans="1:14" ht="30" customHeight="1" x14ac:dyDescent="0.45">
      <c r="A15" s="38">
        <v>9</v>
      </c>
      <c r="B15" s="1">
        <v>3603364</v>
      </c>
      <c r="C15" s="66" t="s">
        <v>511</v>
      </c>
      <c r="D15" s="67" t="s">
        <v>88</v>
      </c>
      <c r="E15" s="7">
        <v>2003</v>
      </c>
      <c r="F15" s="8" t="s">
        <v>42</v>
      </c>
      <c r="G15" s="72"/>
      <c r="H15" s="73"/>
      <c r="I15" s="74"/>
      <c r="J15" s="62">
        <v>1</v>
      </c>
      <c r="K15" s="62">
        <v>0</v>
      </c>
      <c r="L15" s="63">
        <v>125</v>
      </c>
      <c r="M15" s="64">
        <v>8</v>
      </c>
      <c r="N15" s="65">
        <v>10</v>
      </c>
    </row>
    <row r="16" spans="1:14" ht="30" customHeight="1" x14ac:dyDescent="0.45">
      <c r="A16" s="38">
        <v>10</v>
      </c>
      <c r="B16" s="1">
        <v>3604460</v>
      </c>
      <c r="C16" s="66" t="s">
        <v>380</v>
      </c>
      <c r="D16" s="67" t="s">
        <v>381</v>
      </c>
      <c r="E16" s="7">
        <v>2003</v>
      </c>
      <c r="F16" s="8" t="s">
        <v>42</v>
      </c>
      <c r="G16" s="59"/>
      <c r="H16" s="60"/>
      <c r="I16" s="61"/>
      <c r="J16" s="62">
        <v>1</v>
      </c>
      <c r="K16" s="62">
        <v>0</v>
      </c>
      <c r="L16" s="63">
        <v>120</v>
      </c>
      <c r="M16" s="64">
        <v>9</v>
      </c>
      <c r="N16" s="65">
        <v>11</v>
      </c>
    </row>
    <row r="17" spans="1:14" ht="30" customHeight="1" x14ac:dyDescent="0.45">
      <c r="A17" s="38">
        <v>11</v>
      </c>
      <c r="B17" s="1">
        <v>3605329</v>
      </c>
      <c r="C17" s="66" t="s">
        <v>474</v>
      </c>
      <c r="D17" s="67" t="s">
        <v>274</v>
      </c>
      <c r="E17" s="7">
        <v>2002</v>
      </c>
      <c r="F17" s="8" t="s">
        <v>52</v>
      </c>
      <c r="G17" s="68"/>
      <c r="H17" s="69"/>
      <c r="I17" s="70"/>
      <c r="J17" s="62">
        <v>1</v>
      </c>
      <c r="K17" s="62">
        <v>2</v>
      </c>
      <c r="L17" s="76">
        <v>120</v>
      </c>
      <c r="M17" s="64">
        <v>10</v>
      </c>
      <c r="N17" s="65">
        <v>12</v>
      </c>
    </row>
    <row r="18" spans="1:14" ht="30" customHeight="1" x14ac:dyDescent="0.45">
      <c r="A18" s="38">
        <v>12</v>
      </c>
      <c r="B18" s="1">
        <v>3604756</v>
      </c>
      <c r="C18" s="66" t="s">
        <v>117</v>
      </c>
      <c r="D18" s="67" t="s">
        <v>119</v>
      </c>
      <c r="E18" s="7">
        <v>2003</v>
      </c>
      <c r="F18" s="8" t="s">
        <v>85</v>
      </c>
      <c r="G18" s="59"/>
      <c r="H18" s="60"/>
      <c r="I18" s="61"/>
      <c r="J18" s="62">
        <v>1</v>
      </c>
      <c r="K18" s="62">
        <v>0</v>
      </c>
      <c r="L18" s="63">
        <v>115</v>
      </c>
      <c r="M18" s="64">
        <v>11</v>
      </c>
      <c r="N18" s="65">
        <v>13</v>
      </c>
    </row>
    <row r="19" spans="1:14" ht="30" customHeight="1" x14ac:dyDescent="0.45">
      <c r="A19" s="38">
        <v>13</v>
      </c>
      <c r="B19" s="25">
        <v>3607374</v>
      </c>
      <c r="C19" s="66" t="s">
        <v>513</v>
      </c>
      <c r="D19" s="67" t="s">
        <v>84</v>
      </c>
      <c r="E19" s="7">
        <v>2002</v>
      </c>
      <c r="F19" s="8" t="s">
        <v>125</v>
      </c>
      <c r="G19" s="59"/>
      <c r="H19" s="60"/>
      <c r="I19" s="61"/>
      <c r="J19" s="71">
        <v>3</v>
      </c>
      <c r="K19" s="62">
        <v>2</v>
      </c>
      <c r="L19" s="63">
        <v>115</v>
      </c>
      <c r="M19" s="64">
        <v>12</v>
      </c>
      <c r="N19" s="65">
        <v>14</v>
      </c>
    </row>
    <row r="20" spans="1:14" ht="30" customHeight="1" x14ac:dyDescent="0.45">
      <c r="A20" s="38"/>
      <c r="B20" s="77"/>
      <c r="C20" s="66"/>
      <c r="D20" s="67"/>
      <c r="E20" s="7"/>
      <c r="F20" s="8"/>
      <c r="G20" s="72"/>
      <c r="H20" s="73"/>
      <c r="I20" s="74"/>
      <c r="J20" s="75"/>
      <c r="K20" s="75"/>
      <c r="L20" s="63"/>
      <c r="M20" s="64"/>
      <c r="N20" s="65"/>
    </row>
    <row r="21" spans="1:14" ht="30" customHeight="1" x14ac:dyDescent="0.45">
      <c r="A21" s="38"/>
      <c r="B21" s="26"/>
      <c r="C21" s="66"/>
      <c r="D21" s="67"/>
      <c r="E21" s="7"/>
      <c r="F21" s="8"/>
      <c r="G21" s="59"/>
      <c r="H21" s="60"/>
      <c r="I21" s="61"/>
      <c r="J21" s="62"/>
      <c r="K21" s="62"/>
      <c r="L21" s="63"/>
      <c r="M21" s="64"/>
      <c r="N21" s="65"/>
    </row>
    <row r="22" spans="1:14" ht="30" customHeight="1" x14ac:dyDescent="0.45">
      <c r="A22" s="38"/>
      <c r="B22" s="26"/>
      <c r="C22" s="66"/>
      <c r="D22" s="67"/>
      <c r="E22" s="7"/>
      <c r="F22" s="8"/>
      <c r="G22" s="59"/>
      <c r="H22" s="60"/>
      <c r="I22" s="61"/>
      <c r="J22" s="62"/>
      <c r="K22" s="62"/>
      <c r="L22" s="63"/>
      <c r="M22" s="64"/>
      <c r="N22" s="65"/>
    </row>
    <row r="23" spans="1:14" ht="30" customHeight="1" x14ac:dyDescent="0.45">
      <c r="A23" s="38"/>
      <c r="B23" s="26"/>
      <c r="C23" s="66"/>
      <c r="D23" s="67"/>
      <c r="E23" s="7"/>
      <c r="F23" s="8"/>
      <c r="G23" s="72"/>
      <c r="H23" s="73"/>
      <c r="I23" s="74"/>
      <c r="J23" s="62"/>
      <c r="K23" s="78"/>
      <c r="L23" s="79"/>
      <c r="M23" s="64"/>
      <c r="N23" s="65"/>
    </row>
    <row r="24" spans="1:14" ht="30" customHeight="1" x14ac:dyDescent="0.45">
      <c r="A24" s="38"/>
      <c r="B24" s="26"/>
      <c r="C24" s="66"/>
      <c r="D24" s="67"/>
      <c r="E24" s="7"/>
      <c r="F24" s="8"/>
      <c r="G24" s="59"/>
      <c r="H24" s="60"/>
      <c r="I24" s="61"/>
      <c r="J24" s="62"/>
      <c r="K24" s="78"/>
      <c r="L24" s="79"/>
      <c r="M24" s="64"/>
      <c r="N24" s="65"/>
    </row>
    <row r="25" spans="1:14" ht="30" customHeight="1" x14ac:dyDescent="0.45">
      <c r="A25" s="38"/>
      <c r="B25" s="80"/>
      <c r="C25" s="66"/>
      <c r="D25" s="67"/>
      <c r="E25" s="7"/>
      <c r="F25" s="8"/>
      <c r="G25" s="72"/>
      <c r="H25" s="73"/>
      <c r="I25" s="74"/>
      <c r="J25" s="62"/>
      <c r="K25" s="78"/>
      <c r="L25" s="79"/>
      <c r="M25" s="64"/>
      <c r="N25" s="65"/>
    </row>
    <row r="26" spans="1:14" ht="30" customHeight="1" x14ac:dyDescent="0.35">
      <c r="A26" s="38"/>
      <c r="B26" s="81"/>
      <c r="C26" s="66"/>
      <c r="D26" s="67"/>
      <c r="E26" s="7"/>
      <c r="F26" s="8"/>
      <c r="G26" s="82"/>
      <c r="H26" s="83"/>
      <c r="I26" s="84"/>
      <c r="J26" s="85"/>
      <c r="K26" s="86"/>
      <c r="L26" s="79"/>
      <c r="M26" s="64"/>
      <c r="N26" s="65"/>
    </row>
    <row r="27" spans="1:14" ht="35.15" customHeight="1" x14ac:dyDescent="0.35">
      <c r="A27" s="38"/>
      <c r="B27" s="81"/>
      <c r="C27" s="66"/>
      <c r="D27" s="67"/>
      <c r="E27" s="7"/>
      <c r="F27" s="8"/>
      <c r="G27" s="82"/>
      <c r="H27" s="83"/>
      <c r="I27" s="84"/>
      <c r="J27" s="85"/>
      <c r="K27" s="86"/>
      <c r="L27" s="79"/>
      <c r="M27" s="64"/>
      <c r="N27" s="65"/>
    </row>
    <row r="28" spans="1:14" ht="35.15" customHeight="1" x14ac:dyDescent="0.35">
      <c r="A28" s="38"/>
      <c r="B28" s="87"/>
      <c r="C28" s="5"/>
      <c r="D28" s="6"/>
      <c r="E28" s="17"/>
      <c r="F28" s="48"/>
      <c r="G28" s="82"/>
      <c r="H28" s="83"/>
      <c r="I28" s="84"/>
      <c r="J28" s="85"/>
      <c r="K28" s="86"/>
      <c r="L28" s="79"/>
      <c r="M28" s="64"/>
      <c r="N28" s="65"/>
    </row>
    <row r="29" spans="1:14" ht="35.15" customHeight="1" x14ac:dyDescent="0.35">
      <c r="A29" s="38"/>
      <c r="B29" s="88"/>
      <c r="C29" s="89"/>
      <c r="D29" s="20"/>
      <c r="E29" s="21"/>
      <c r="F29" s="50"/>
      <c r="G29" s="82"/>
      <c r="H29" s="83"/>
      <c r="I29" s="84"/>
      <c r="J29" s="85"/>
      <c r="K29" s="86"/>
      <c r="L29" s="79"/>
      <c r="M29" s="64"/>
      <c r="N29" s="65"/>
    </row>
    <row r="30" spans="1:14" ht="30" customHeight="1" x14ac:dyDescent="0.35">
      <c r="A30" s="38"/>
      <c r="B30" s="77"/>
      <c r="C30" s="66"/>
      <c r="D30" s="67"/>
      <c r="E30" s="7"/>
      <c r="F30" s="8"/>
      <c r="G30" s="82"/>
      <c r="H30" s="83"/>
      <c r="I30" s="84"/>
      <c r="J30" s="85"/>
      <c r="K30" s="86"/>
      <c r="L30" s="79"/>
      <c r="M30" s="64"/>
      <c r="N30" s="65"/>
    </row>
    <row r="31" spans="1:14" ht="35.15" customHeight="1" x14ac:dyDescent="0.35">
      <c r="A31" s="38"/>
      <c r="B31" s="81"/>
      <c r="C31" s="66"/>
      <c r="D31" s="67"/>
      <c r="E31" s="7"/>
      <c r="F31" s="8"/>
      <c r="G31" s="82"/>
      <c r="H31" s="83"/>
      <c r="I31" s="84"/>
      <c r="J31" s="85"/>
      <c r="K31" s="86"/>
      <c r="L31" s="79"/>
      <c r="M31" s="64"/>
      <c r="N31" s="65"/>
    </row>
    <row r="32" spans="1:14" ht="35.15" customHeight="1" x14ac:dyDescent="0.35">
      <c r="A32" s="38"/>
      <c r="B32" s="87"/>
      <c r="C32" s="5"/>
      <c r="D32" s="6"/>
      <c r="E32" s="17"/>
      <c r="F32" s="48"/>
      <c r="G32" s="82"/>
      <c r="H32" s="83"/>
      <c r="I32" s="84"/>
      <c r="J32" s="85"/>
      <c r="K32" s="86"/>
      <c r="L32" s="79"/>
      <c r="M32" s="64"/>
      <c r="N32" s="65"/>
    </row>
    <row r="33" spans="1:13" s="53" customFormat="1" ht="28.5" customHeight="1" x14ac:dyDescent="0.35">
      <c r="A33" s="284" t="s">
        <v>22</v>
      </c>
      <c r="B33" s="274"/>
      <c r="C33" s="274"/>
      <c r="D33" s="285" t="s">
        <v>609</v>
      </c>
      <c r="E33" s="286"/>
      <c r="F33" s="286"/>
      <c r="G33" s="287"/>
      <c r="H33" s="287"/>
      <c r="I33" s="287"/>
      <c r="J33" s="287"/>
      <c r="K33" s="287"/>
      <c r="L33" s="287"/>
      <c r="M33" s="287"/>
    </row>
    <row r="34" spans="1:13" s="53" customFormat="1" ht="18" customHeight="1" x14ac:dyDescent="0.35">
      <c r="A34" s="271" t="s">
        <v>610</v>
      </c>
      <c r="B34" s="272"/>
      <c r="C34" s="272"/>
      <c r="D34" s="268" t="s">
        <v>611</v>
      </c>
      <c r="E34" s="269"/>
      <c r="F34" s="269"/>
      <c r="G34" s="274"/>
      <c r="H34" s="274"/>
      <c r="I34" s="274"/>
      <c r="J34" s="274"/>
      <c r="K34" s="274"/>
      <c r="L34" s="274"/>
      <c r="M34" s="274"/>
    </row>
    <row r="35" spans="1:13" s="53" customFormat="1" ht="18" customHeight="1" x14ac:dyDescent="0.35">
      <c r="A35" s="271" t="s">
        <v>612</v>
      </c>
      <c r="B35" s="275"/>
      <c r="C35" s="275"/>
      <c r="D35" s="268" t="s">
        <v>613</v>
      </c>
      <c r="E35" s="269"/>
      <c r="F35" s="269"/>
      <c r="G35" s="274"/>
      <c r="H35" s="274"/>
      <c r="I35" s="274"/>
      <c r="J35" s="274"/>
      <c r="K35" s="274"/>
      <c r="L35" s="274"/>
      <c r="M35" s="274"/>
    </row>
    <row r="36" spans="1:13" s="53" customFormat="1" ht="18" customHeight="1" x14ac:dyDescent="0.35">
      <c r="A36" s="271" t="s">
        <v>614</v>
      </c>
      <c r="B36" s="272"/>
      <c r="C36" s="272"/>
      <c r="D36" s="268" t="s">
        <v>615</v>
      </c>
      <c r="E36" s="269"/>
      <c r="F36" s="269"/>
      <c r="G36" s="276"/>
      <c r="H36" s="276"/>
      <c r="I36" s="276"/>
      <c r="J36" s="276"/>
      <c r="K36" s="276"/>
      <c r="L36" s="276"/>
      <c r="M36" s="276"/>
    </row>
    <row r="37" spans="1:13" s="53" customFormat="1" ht="18" customHeight="1" x14ac:dyDescent="0.35">
      <c r="A37" s="271"/>
      <c r="B37" s="272"/>
      <c r="C37" s="272"/>
      <c r="D37" s="277" t="s">
        <v>616</v>
      </c>
      <c r="E37" s="269"/>
      <c r="F37" s="269"/>
      <c r="G37" s="276"/>
      <c r="H37" s="276"/>
      <c r="I37" s="276"/>
      <c r="J37" s="276"/>
      <c r="K37" s="276"/>
      <c r="L37" s="276"/>
      <c r="M37" s="276"/>
    </row>
    <row r="38" spans="1:13" s="53" customFormat="1" ht="48" customHeight="1" x14ac:dyDescent="0.35">
      <c r="A38" s="268" t="s">
        <v>25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</row>
  </sheetData>
  <mergeCells count="33">
    <mergeCell ref="A1:C2"/>
    <mergeCell ref="D1:F1"/>
    <mergeCell ref="G1:J1"/>
    <mergeCell ref="K1:M2"/>
    <mergeCell ref="D2:F2"/>
    <mergeCell ref="G2:J2"/>
    <mergeCell ref="G6:I6"/>
    <mergeCell ref="A3:C3"/>
    <mergeCell ref="D3:F3"/>
    <mergeCell ref="G3:M3"/>
    <mergeCell ref="A4:C5"/>
    <mergeCell ref="D4:F5"/>
    <mergeCell ref="G4:M5"/>
    <mergeCell ref="A6:A7"/>
    <mergeCell ref="B6:B7"/>
    <mergeCell ref="C6:D6"/>
    <mergeCell ref="E6:E7"/>
    <mergeCell ref="F6:F7"/>
    <mergeCell ref="A38:F38"/>
    <mergeCell ref="G38:M38"/>
    <mergeCell ref="A33:C33"/>
    <mergeCell ref="D33:F33"/>
    <mergeCell ref="G33:M33"/>
    <mergeCell ref="A34:C34"/>
    <mergeCell ref="D34:F34"/>
    <mergeCell ref="G34:M35"/>
    <mergeCell ref="A35:C35"/>
    <mergeCell ref="D35:F35"/>
    <mergeCell ref="A36:C36"/>
    <mergeCell ref="D36:F36"/>
    <mergeCell ref="G36:M37"/>
    <mergeCell ref="A37:C37"/>
    <mergeCell ref="D37:F37"/>
  </mergeCells>
  <pageMargins left="0.31496062992125984" right="0.31496062992125984" top="0.35433070866141736" bottom="0.35433070866141736" header="0.31496062992125984" footer="0.31496062992125984"/>
  <pageSetup paperSize="9" scale="92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13"/>
  <sheetViews>
    <sheetView zoomScale="70" zoomScaleNormal="70" workbookViewId="0">
      <selection activeCell="A8" sqref="A8:M9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4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4" ht="27.75" customHeight="1" x14ac:dyDescent="0.35">
      <c r="A2" s="244"/>
      <c r="B2" s="244"/>
      <c r="C2" s="244"/>
      <c r="D2" s="262" t="s">
        <v>598</v>
      </c>
      <c r="E2" s="262"/>
      <c r="F2" s="262"/>
      <c r="G2" s="263" t="s">
        <v>599</v>
      </c>
      <c r="H2" s="264"/>
      <c r="I2" s="265"/>
      <c r="J2" s="266"/>
      <c r="K2" s="262" t="s">
        <v>5</v>
      </c>
      <c r="L2" s="267"/>
      <c r="M2" s="267"/>
    </row>
    <row r="3" spans="1:14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4" ht="15" customHeight="1" x14ac:dyDescent="0.35">
      <c r="A4" s="250" t="s">
        <v>600</v>
      </c>
      <c r="B4" s="244"/>
      <c r="C4" s="244"/>
      <c r="D4" s="251" t="s">
        <v>601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4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4" ht="21.75" customHeight="1" x14ac:dyDescent="0.35">
      <c r="A6" s="372"/>
      <c r="B6" s="234" t="s">
        <v>12</v>
      </c>
      <c r="C6" s="228"/>
      <c r="D6" s="240"/>
      <c r="E6" s="234" t="s">
        <v>14</v>
      </c>
      <c r="F6" s="241" t="s">
        <v>15</v>
      </c>
      <c r="G6" s="374" t="s">
        <v>602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4" ht="18" customHeight="1" x14ac:dyDescent="0.35">
      <c r="A7" s="373"/>
      <c r="B7" s="234"/>
      <c r="C7" s="2" t="s">
        <v>20</v>
      </c>
      <c r="D7" s="2" t="s">
        <v>21</v>
      </c>
      <c r="E7" s="234"/>
      <c r="F7" s="242"/>
      <c r="G7" s="375"/>
      <c r="H7" s="3">
        <v>1</v>
      </c>
      <c r="I7" s="3">
        <v>2</v>
      </c>
      <c r="J7" s="3">
        <v>3</v>
      </c>
      <c r="K7" s="232"/>
      <c r="L7" s="233"/>
      <c r="M7" s="234"/>
    </row>
    <row r="8" spans="1:14" ht="30" customHeight="1" x14ac:dyDescent="0.35">
      <c r="A8" s="4"/>
      <c r="B8" s="1">
        <v>3603285</v>
      </c>
      <c r="C8" s="34" t="s">
        <v>313</v>
      </c>
      <c r="D8" s="35" t="s">
        <v>314</v>
      </c>
      <c r="E8" s="7">
        <v>1975</v>
      </c>
      <c r="F8" s="8" t="s">
        <v>42</v>
      </c>
      <c r="G8" s="36" t="s">
        <v>113</v>
      </c>
      <c r="H8" s="10">
        <v>3.48</v>
      </c>
      <c r="I8" s="10"/>
      <c r="J8" s="10"/>
      <c r="K8" s="11">
        <v>3.48</v>
      </c>
      <c r="L8" s="10">
        <v>1</v>
      </c>
      <c r="M8" s="3"/>
      <c r="N8" s="1">
        <v>7</v>
      </c>
    </row>
    <row r="9" spans="1:14" ht="30" customHeight="1" x14ac:dyDescent="0.35">
      <c r="A9" s="4"/>
      <c r="B9" s="1">
        <v>3603353</v>
      </c>
      <c r="C9" s="34" t="s">
        <v>499</v>
      </c>
      <c r="D9" s="35" t="s">
        <v>94</v>
      </c>
      <c r="E9" s="7">
        <v>1978</v>
      </c>
      <c r="F9" s="8" t="s">
        <v>42</v>
      </c>
      <c r="G9" s="36" t="s">
        <v>113</v>
      </c>
      <c r="H9" s="10">
        <v>2.98</v>
      </c>
      <c r="I9" s="10"/>
      <c r="J9" s="10"/>
      <c r="K9" s="11">
        <v>2.98</v>
      </c>
      <c r="L9" s="10">
        <v>2</v>
      </c>
      <c r="M9" s="3"/>
      <c r="N9" s="1">
        <v>8</v>
      </c>
    </row>
    <row r="10" spans="1:14" ht="21" customHeight="1" x14ac:dyDescent="0.35">
      <c r="A10" s="235" t="s">
        <v>22</v>
      </c>
      <c r="B10" s="236"/>
      <c r="C10" s="237"/>
      <c r="D10" s="222" t="s">
        <v>23</v>
      </c>
      <c r="E10" s="223"/>
      <c r="F10" s="223"/>
      <c r="G10" s="224"/>
      <c r="H10" s="222" t="s">
        <v>24</v>
      </c>
      <c r="I10" s="223"/>
      <c r="J10" s="223"/>
      <c r="K10" s="224"/>
      <c r="L10" s="15"/>
    </row>
    <row r="11" spans="1:14" ht="42.75" customHeight="1" x14ac:dyDescent="0.35">
      <c r="A11" s="222" t="s">
        <v>25</v>
      </c>
      <c r="B11" s="223"/>
      <c r="C11" s="223"/>
      <c r="D11" s="223"/>
      <c r="E11" s="223"/>
      <c r="F11" s="224"/>
      <c r="G11" s="225" t="s">
        <v>26</v>
      </c>
      <c r="H11" s="226"/>
      <c r="I11" s="226"/>
      <c r="J11" s="226"/>
      <c r="K11" s="226"/>
      <c r="L11" s="227"/>
    </row>
    <row r="13" spans="1:14" ht="15" x14ac:dyDescent="0.35">
      <c r="B13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10:C10"/>
    <mergeCell ref="D10:G10"/>
    <mergeCell ref="H10:K10"/>
    <mergeCell ref="A6:A7"/>
    <mergeCell ref="B6:B7"/>
    <mergeCell ref="C6:D6"/>
    <mergeCell ref="E6:E7"/>
    <mergeCell ref="F6:F7"/>
    <mergeCell ref="G6:G7"/>
    <mergeCell ref="A11:F11"/>
    <mergeCell ref="G11:L11"/>
    <mergeCell ref="H6:J6"/>
    <mergeCell ref="K6:K7"/>
    <mergeCell ref="L6:L7"/>
  </mergeCells>
  <pageMargins left="0.23" right="0.2" top="0.23" bottom="0.16" header="0.24" footer="0.2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zoomScale="70" zoomScaleNormal="70" workbookViewId="0">
      <selection activeCell="F20" sqref="F20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4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4" ht="27.75" customHeight="1" x14ac:dyDescent="0.35">
      <c r="A2" s="244"/>
      <c r="B2" s="244"/>
      <c r="C2" s="244"/>
      <c r="D2" s="262" t="s">
        <v>598</v>
      </c>
      <c r="E2" s="262"/>
      <c r="F2" s="262"/>
      <c r="G2" s="263" t="s">
        <v>599</v>
      </c>
      <c r="H2" s="264"/>
      <c r="I2" s="265"/>
      <c r="J2" s="266"/>
      <c r="K2" s="262" t="s">
        <v>5</v>
      </c>
      <c r="L2" s="267"/>
      <c r="M2" s="267"/>
    </row>
    <row r="3" spans="1:14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4" ht="15" customHeight="1" x14ac:dyDescent="0.35">
      <c r="A4" s="250" t="s">
        <v>600</v>
      </c>
      <c r="B4" s="244"/>
      <c r="C4" s="244"/>
      <c r="D4" s="251" t="s">
        <v>601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4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4" ht="21.75" customHeight="1" x14ac:dyDescent="0.35">
      <c r="A6" s="372"/>
      <c r="B6" s="234" t="s">
        <v>12</v>
      </c>
      <c r="C6" s="228"/>
      <c r="D6" s="240"/>
      <c r="E6" s="234" t="s">
        <v>14</v>
      </c>
      <c r="F6" s="241" t="s">
        <v>15</v>
      </c>
      <c r="G6" s="374" t="s">
        <v>602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4" ht="18" customHeight="1" x14ac:dyDescent="0.35">
      <c r="A7" s="373"/>
      <c r="B7" s="234"/>
      <c r="C7" s="2" t="s">
        <v>20</v>
      </c>
      <c r="D7" s="2" t="s">
        <v>21</v>
      </c>
      <c r="E7" s="234"/>
      <c r="F7" s="242"/>
      <c r="G7" s="375"/>
      <c r="H7" s="3">
        <v>1</v>
      </c>
      <c r="I7" s="3">
        <v>2</v>
      </c>
      <c r="J7" s="3">
        <v>3</v>
      </c>
      <c r="K7" s="232"/>
      <c r="L7" s="233"/>
      <c r="M7" s="234"/>
    </row>
    <row r="8" spans="1:14" ht="30" customHeight="1" x14ac:dyDescent="0.35">
      <c r="A8" s="4">
        <v>4</v>
      </c>
      <c r="B8" s="1">
        <v>3603289</v>
      </c>
      <c r="C8" s="34" t="s">
        <v>374</v>
      </c>
      <c r="D8" s="35" t="s">
        <v>376</v>
      </c>
      <c r="E8" s="7">
        <v>1970</v>
      </c>
      <c r="F8" s="8" t="s">
        <v>42</v>
      </c>
      <c r="G8" s="36" t="s">
        <v>53</v>
      </c>
      <c r="H8" s="10">
        <v>3.89</v>
      </c>
      <c r="I8" s="10"/>
      <c r="J8" s="10"/>
      <c r="K8" s="11">
        <v>3.89</v>
      </c>
      <c r="L8" s="10">
        <v>1</v>
      </c>
      <c r="M8" s="3"/>
      <c r="N8" s="1">
        <v>1</v>
      </c>
    </row>
    <row r="9" spans="1:14" ht="30" customHeight="1" x14ac:dyDescent="0.35">
      <c r="A9" s="4">
        <v>6</v>
      </c>
      <c r="B9" s="1">
        <v>3604116</v>
      </c>
      <c r="C9" s="34" t="s">
        <v>392</v>
      </c>
      <c r="D9" s="35" t="s">
        <v>153</v>
      </c>
      <c r="E9" s="7">
        <v>1966</v>
      </c>
      <c r="F9" s="8" t="s">
        <v>52</v>
      </c>
      <c r="G9" s="36" t="s">
        <v>53</v>
      </c>
      <c r="H9" s="10">
        <v>3.82</v>
      </c>
      <c r="I9" s="10"/>
      <c r="J9" s="10"/>
      <c r="K9" s="11">
        <v>3.82</v>
      </c>
      <c r="L9" s="10">
        <v>2</v>
      </c>
      <c r="M9" s="3"/>
      <c r="N9" s="1">
        <v>2</v>
      </c>
    </row>
    <row r="10" spans="1:14" ht="30" customHeight="1" x14ac:dyDescent="0.35">
      <c r="A10" s="4">
        <v>1</v>
      </c>
      <c r="B10" s="1">
        <v>3603243</v>
      </c>
      <c r="C10" s="34" t="s">
        <v>232</v>
      </c>
      <c r="D10" s="35" t="s">
        <v>84</v>
      </c>
      <c r="E10" s="7">
        <v>1971</v>
      </c>
      <c r="F10" s="8" t="s">
        <v>42</v>
      </c>
      <c r="G10" s="36" t="s">
        <v>53</v>
      </c>
      <c r="H10" s="10">
        <v>3.53</v>
      </c>
      <c r="I10" s="10"/>
      <c r="J10" s="10"/>
      <c r="K10" s="11">
        <v>3.53</v>
      </c>
      <c r="L10" s="10">
        <v>3</v>
      </c>
      <c r="M10" s="3"/>
      <c r="N10" s="1">
        <v>3</v>
      </c>
    </row>
    <row r="11" spans="1:14" ht="30" customHeight="1" x14ac:dyDescent="0.35">
      <c r="A11" s="4">
        <v>3</v>
      </c>
      <c r="B11" s="1">
        <v>3603253</v>
      </c>
      <c r="C11" s="34" t="s">
        <v>271</v>
      </c>
      <c r="D11" s="35" t="s">
        <v>131</v>
      </c>
      <c r="E11" s="7">
        <v>1972</v>
      </c>
      <c r="F11" s="8" t="s">
        <v>42</v>
      </c>
      <c r="G11" s="36" t="s">
        <v>53</v>
      </c>
      <c r="H11" s="10">
        <v>3.15</v>
      </c>
      <c r="I11" s="10"/>
      <c r="J11" s="10"/>
      <c r="K11" s="11">
        <v>3.15</v>
      </c>
      <c r="L11" s="10">
        <v>4</v>
      </c>
      <c r="M11" s="3"/>
      <c r="N11" s="1">
        <v>4</v>
      </c>
    </row>
    <row r="12" spans="1:14" ht="30" customHeight="1" x14ac:dyDescent="0.35">
      <c r="A12" s="4">
        <v>2</v>
      </c>
      <c r="B12" s="1">
        <v>3603573</v>
      </c>
      <c r="C12" s="34" t="s">
        <v>384</v>
      </c>
      <c r="D12" s="35" t="s">
        <v>385</v>
      </c>
      <c r="E12" s="7">
        <v>1971</v>
      </c>
      <c r="F12" s="8" t="s">
        <v>42</v>
      </c>
      <c r="G12" s="36" t="s">
        <v>53</v>
      </c>
      <c r="H12" s="10">
        <v>3.11</v>
      </c>
      <c r="I12" s="10"/>
      <c r="J12" s="10"/>
      <c r="K12" s="11">
        <v>3.11</v>
      </c>
      <c r="L12" s="10">
        <v>5</v>
      </c>
      <c r="M12" s="3"/>
      <c r="N12" s="1">
        <v>5</v>
      </c>
    </row>
    <row r="13" spans="1:14" ht="30" customHeight="1" x14ac:dyDescent="0.35">
      <c r="A13" s="4">
        <v>5</v>
      </c>
      <c r="B13" s="1">
        <v>3603378</v>
      </c>
      <c r="C13" s="34" t="s">
        <v>577</v>
      </c>
      <c r="D13" s="35" t="s">
        <v>180</v>
      </c>
      <c r="E13" s="7">
        <v>1971</v>
      </c>
      <c r="F13" s="8" t="s">
        <v>42</v>
      </c>
      <c r="G13" s="36" t="s">
        <v>53</v>
      </c>
      <c r="H13" s="10">
        <v>2.79</v>
      </c>
      <c r="I13" s="10"/>
      <c r="J13" s="10"/>
      <c r="K13" s="11">
        <v>2.79</v>
      </c>
      <c r="L13" s="10">
        <v>6</v>
      </c>
      <c r="M13" s="3"/>
      <c r="N13" s="1">
        <v>6</v>
      </c>
    </row>
    <row r="14" spans="1:14" ht="21" customHeight="1" x14ac:dyDescent="0.35">
      <c r="A14" s="235" t="s">
        <v>22</v>
      </c>
      <c r="B14" s="236"/>
      <c r="C14" s="237"/>
      <c r="D14" s="222" t="s">
        <v>23</v>
      </c>
      <c r="E14" s="223"/>
      <c r="F14" s="223"/>
      <c r="G14" s="224"/>
      <c r="H14" s="222" t="s">
        <v>24</v>
      </c>
      <c r="I14" s="223"/>
      <c r="J14" s="223"/>
      <c r="K14" s="224"/>
      <c r="L14" s="15"/>
    </row>
    <row r="15" spans="1:14" ht="42.75" customHeight="1" x14ac:dyDescent="0.35">
      <c r="A15" s="222" t="s">
        <v>25</v>
      </c>
      <c r="B15" s="223"/>
      <c r="C15" s="223"/>
      <c r="D15" s="223"/>
      <c r="E15" s="223"/>
      <c r="F15" s="224"/>
      <c r="G15" s="225" t="s">
        <v>26</v>
      </c>
      <c r="H15" s="226"/>
      <c r="I15" s="226"/>
      <c r="J15" s="226"/>
      <c r="K15" s="226"/>
      <c r="L15" s="227"/>
    </row>
    <row r="17" spans="2:2" ht="15" x14ac:dyDescent="0.35">
      <c r="B17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14:C14"/>
    <mergeCell ref="D14:G14"/>
    <mergeCell ref="H14:K14"/>
    <mergeCell ref="A6:A7"/>
    <mergeCell ref="B6:B7"/>
    <mergeCell ref="C6:D6"/>
    <mergeCell ref="E6:E7"/>
    <mergeCell ref="F6:F7"/>
    <mergeCell ref="G6:G7"/>
    <mergeCell ref="A15:F15"/>
    <mergeCell ref="G15:L15"/>
    <mergeCell ref="H6:J6"/>
    <mergeCell ref="K6:K7"/>
    <mergeCell ref="L6:L7"/>
  </mergeCells>
  <pageMargins left="0.23" right="0.2" top="0.23" bottom="0.16" header="0.24" footer="0.2"/>
  <pageSetup paperSize="9"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27"/>
  <sheetViews>
    <sheetView topLeftCell="A8" zoomScale="70" zoomScaleNormal="70" workbookViewId="0">
      <selection activeCell="A16" sqref="A16:O23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34" t="s">
        <v>0</v>
      </c>
      <c r="E1" s="317"/>
      <c r="F1" s="317"/>
      <c r="G1" s="234" t="s">
        <v>1</v>
      </c>
      <c r="H1" s="317"/>
      <c r="I1" s="317"/>
      <c r="J1" s="317"/>
      <c r="K1" s="249" t="s">
        <v>2</v>
      </c>
      <c r="L1" s="261"/>
      <c r="M1" s="261"/>
    </row>
    <row r="2" spans="1:13" ht="27.75" customHeight="1" x14ac:dyDescent="0.35">
      <c r="A2" s="244"/>
      <c r="B2" s="244"/>
      <c r="C2" s="244"/>
      <c r="D2" s="262" t="s">
        <v>598</v>
      </c>
      <c r="E2" s="262"/>
      <c r="F2" s="262"/>
      <c r="G2" s="364" t="s">
        <v>599</v>
      </c>
      <c r="H2" s="365"/>
      <c r="I2" s="317"/>
      <c r="J2" s="317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379" t="s">
        <v>7</v>
      </c>
      <c r="E3" s="380"/>
      <c r="F3" s="380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93</v>
      </c>
      <c r="B4" s="244"/>
      <c r="C4" s="244"/>
      <c r="D4" s="381" t="s">
        <v>601</v>
      </c>
      <c r="E4" s="382"/>
      <c r="F4" s="382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382"/>
      <c r="E5" s="382"/>
      <c r="F5" s="382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377"/>
      <c r="B6" s="234" t="s">
        <v>12</v>
      </c>
      <c r="C6" s="234"/>
      <c r="D6" s="248"/>
      <c r="E6" s="234" t="s">
        <v>14</v>
      </c>
      <c r="F6" s="234" t="s">
        <v>15</v>
      </c>
      <c r="G6" s="378" t="s">
        <v>602</v>
      </c>
      <c r="H6" s="234" t="s">
        <v>16</v>
      </c>
      <c r="I6" s="234"/>
      <c r="J6" s="234"/>
      <c r="K6" s="234" t="s">
        <v>17</v>
      </c>
      <c r="L6" s="234" t="s">
        <v>18</v>
      </c>
      <c r="M6" s="234" t="s">
        <v>19</v>
      </c>
    </row>
    <row r="7" spans="1:13" ht="18" customHeight="1" x14ac:dyDescent="0.35">
      <c r="A7" s="377"/>
      <c r="B7" s="234"/>
      <c r="C7" s="2" t="s">
        <v>20</v>
      </c>
      <c r="D7" s="2" t="s">
        <v>21</v>
      </c>
      <c r="E7" s="234"/>
      <c r="F7" s="234"/>
      <c r="G7" s="378"/>
      <c r="H7" s="3">
        <v>1</v>
      </c>
      <c r="I7" s="3">
        <v>2</v>
      </c>
      <c r="J7" s="3">
        <v>3</v>
      </c>
      <c r="K7" s="376"/>
      <c r="L7" s="234"/>
      <c r="M7" s="234"/>
    </row>
    <row r="8" spans="1:13" ht="30" customHeight="1" x14ac:dyDescent="0.35">
      <c r="A8" s="38">
        <v>3</v>
      </c>
      <c r="B8" s="24">
        <v>3603959</v>
      </c>
      <c r="C8" s="35" t="str">
        <f>IF(ISERROR(VLOOKUP(B8,[3]!tesserati[#Data],2,FALSE)),"",VLOOKUP(B8,[3]!tesserati[#Data],2,FALSE))</f>
        <v/>
      </c>
      <c r="D8" s="35" t="str">
        <f>IF(ISERROR(VLOOKUP(B8,[3]!tesserati[#Data],3,FALSE)),"",VLOOKUP(B8,[3]!tesserati[#Data],3,FALSE))</f>
        <v/>
      </c>
      <c r="E8" s="7" t="str">
        <f>IF(ISERROR(VLOOKUP(B8,[3]!tesserati[#Data],6,FALSE)),"",VLOOKUP(B8,[3]!tesserati[#Data],6,FALSE))</f>
        <v/>
      </c>
      <c r="F8" s="9" t="str">
        <f>IF(ISERROR(VLOOKUP(B8,[3]!tesserati[#Data],4,FALSE)),"",VLOOKUP(B8,[3]!tesserati[#Data],4,FALSE))</f>
        <v/>
      </c>
      <c r="G8" s="36" t="str">
        <f>IF(ISERROR(VLOOKUP(B8,[3]!tesserati[#Data],8,FALSE)),"",VLOOKUP(B8,[3]!tesserati[#Data],8,FALSE))</f>
        <v/>
      </c>
      <c r="H8" s="10"/>
      <c r="I8" s="10"/>
      <c r="J8" s="10"/>
      <c r="K8" s="11">
        <v>4.09</v>
      </c>
      <c r="L8" s="10">
        <v>1</v>
      </c>
      <c r="M8" s="3"/>
    </row>
    <row r="9" spans="1:13" ht="30" customHeight="1" x14ac:dyDescent="0.35">
      <c r="A9" s="4">
        <v>1</v>
      </c>
      <c r="B9" s="26">
        <v>3608657</v>
      </c>
      <c r="C9" s="34" t="s">
        <v>574</v>
      </c>
      <c r="D9" s="35" t="s">
        <v>160</v>
      </c>
      <c r="E9" s="7">
        <v>1964</v>
      </c>
      <c r="F9" s="8" t="s">
        <v>77</v>
      </c>
      <c r="G9" s="36" t="s">
        <v>93</v>
      </c>
      <c r="H9" s="10"/>
      <c r="I9" s="10"/>
      <c r="J9" s="10"/>
      <c r="K9" s="11">
        <v>5.29</v>
      </c>
      <c r="L9" s="10">
        <v>1</v>
      </c>
      <c r="M9" s="3"/>
    </row>
    <row r="10" spans="1:13" ht="30" customHeight="1" x14ac:dyDescent="0.35">
      <c r="A10" s="4">
        <v>2</v>
      </c>
      <c r="B10" s="26">
        <v>3603247</v>
      </c>
      <c r="C10" s="34" t="s">
        <v>244</v>
      </c>
      <c r="D10" s="35" t="s">
        <v>246</v>
      </c>
      <c r="E10" s="7">
        <v>1961</v>
      </c>
      <c r="F10" s="8" t="s">
        <v>42</v>
      </c>
      <c r="G10" s="36" t="s">
        <v>93</v>
      </c>
      <c r="H10" s="10"/>
      <c r="I10" s="10"/>
      <c r="J10" s="10"/>
      <c r="K10" s="11">
        <v>4.58</v>
      </c>
      <c r="L10" s="10">
        <v>2</v>
      </c>
      <c r="M10" s="3"/>
    </row>
    <row r="11" spans="1:13" ht="30" customHeight="1" x14ac:dyDescent="0.35">
      <c r="A11" s="4">
        <v>4</v>
      </c>
      <c r="B11" s="26">
        <v>3603954</v>
      </c>
      <c r="C11" s="34" t="s">
        <v>233</v>
      </c>
      <c r="D11" s="35" t="s">
        <v>234</v>
      </c>
      <c r="E11" s="7">
        <v>1962</v>
      </c>
      <c r="F11" s="8" t="s">
        <v>141</v>
      </c>
      <c r="G11" s="36" t="s">
        <v>93</v>
      </c>
      <c r="H11" s="10"/>
      <c r="I11" s="10"/>
      <c r="J11" s="10"/>
      <c r="K11" s="11">
        <v>4</v>
      </c>
      <c r="L11" s="10">
        <v>3</v>
      </c>
      <c r="M11" s="3"/>
    </row>
    <row r="12" spans="1:13" ht="30" customHeight="1" x14ac:dyDescent="0.35">
      <c r="A12" s="4">
        <v>5</v>
      </c>
      <c r="B12" s="26">
        <v>3603958</v>
      </c>
      <c r="C12" s="34" t="s">
        <v>378</v>
      </c>
      <c r="D12" s="35" t="s">
        <v>379</v>
      </c>
      <c r="E12" s="7">
        <v>1960</v>
      </c>
      <c r="F12" s="8" t="s">
        <v>141</v>
      </c>
      <c r="G12" s="36" t="s">
        <v>93</v>
      </c>
      <c r="H12" s="10"/>
      <c r="I12" s="10"/>
      <c r="J12" s="10"/>
      <c r="K12" s="11">
        <v>3.48</v>
      </c>
      <c r="L12" s="10">
        <v>4</v>
      </c>
      <c r="M12" s="3"/>
    </row>
    <row r="13" spans="1:13" ht="30" customHeight="1" x14ac:dyDescent="0.35">
      <c r="A13" s="250" t="s">
        <v>83</v>
      </c>
      <c r="B13" s="244"/>
      <c r="C13" s="244"/>
      <c r="D13" s="35"/>
      <c r="E13" s="7"/>
      <c r="F13" s="8"/>
      <c r="G13" s="36"/>
      <c r="H13" s="10"/>
      <c r="I13" s="10"/>
      <c r="J13" s="10"/>
      <c r="K13" s="11"/>
      <c r="L13" s="10"/>
      <c r="M13" s="3"/>
    </row>
    <row r="14" spans="1:13" ht="30" customHeight="1" x14ac:dyDescent="0.35">
      <c r="A14" s="244"/>
      <c r="B14" s="244"/>
      <c r="C14" s="244"/>
      <c r="D14" s="35"/>
      <c r="E14" s="7"/>
      <c r="F14" s="8"/>
      <c r="G14" s="36"/>
      <c r="H14" s="10"/>
      <c r="I14" s="10"/>
      <c r="J14" s="10"/>
      <c r="K14" s="11"/>
      <c r="L14" s="10"/>
      <c r="M14" s="3"/>
    </row>
    <row r="15" spans="1:13" ht="30" customHeight="1" x14ac:dyDescent="0.35">
      <c r="A15" s="4">
        <v>3</v>
      </c>
      <c r="B15" s="26">
        <v>3603959</v>
      </c>
      <c r="C15" s="34" t="s">
        <v>433</v>
      </c>
      <c r="D15" s="35" t="s">
        <v>160</v>
      </c>
      <c r="E15" s="7">
        <v>1956</v>
      </c>
      <c r="F15" s="8" t="s">
        <v>141</v>
      </c>
      <c r="G15" s="36" t="s">
        <v>83</v>
      </c>
      <c r="H15" s="10"/>
      <c r="I15" s="10"/>
      <c r="J15" s="10"/>
      <c r="K15" s="11">
        <v>4.09</v>
      </c>
      <c r="L15" s="10">
        <v>1</v>
      </c>
      <c r="M15" s="3"/>
    </row>
    <row r="16" spans="1:13" ht="30" customHeight="1" x14ac:dyDescent="0.35">
      <c r="A16" s="4"/>
      <c r="B16" s="26"/>
      <c r="C16" s="34"/>
      <c r="D16" s="35"/>
      <c r="E16" s="7"/>
      <c r="F16" s="8"/>
      <c r="G16" s="36"/>
      <c r="H16" s="10"/>
      <c r="I16" s="10"/>
      <c r="J16" s="10"/>
      <c r="K16" s="11"/>
      <c r="L16" s="10"/>
      <c r="M16" s="3"/>
    </row>
    <row r="17" spans="1:13" ht="30" customHeight="1" x14ac:dyDescent="0.35">
      <c r="A17" s="4"/>
      <c r="B17" s="26"/>
      <c r="C17" s="34"/>
      <c r="D17" s="35"/>
      <c r="E17" s="7"/>
      <c r="F17" s="8"/>
      <c r="G17" s="36"/>
      <c r="H17" s="10"/>
      <c r="I17" s="10"/>
      <c r="J17" s="10"/>
      <c r="K17" s="11"/>
      <c r="L17" s="10"/>
      <c r="M17" s="3"/>
    </row>
    <row r="18" spans="1:13" ht="30" customHeight="1" x14ac:dyDescent="0.35">
      <c r="A18" s="4"/>
      <c r="B18" s="26"/>
      <c r="C18" s="34"/>
      <c r="D18" s="35"/>
      <c r="E18" s="7"/>
      <c r="F18" s="8"/>
      <c r="G18" s="36"/>
      <c r="H18" s="10"/>
      <c r="I18" s="10"/>
      <c r="J18" s="10"/>
      <c r="K18" s="11"/>
      <c r="L18" s="10"/>
      <c r="M18" s="3"/>
    </row>
    <row r="19" spans="1:13" ht="30" customHeight="1" x14ac:dyDescent="0.35">
      <c r="A19" s="4"/>
      <c r="B19" s="26"/>
      <c r="C19" s="34"/>
      <c r="D19" s="35"/>
      <c r="E19" s="7"/>
      <c r="F19" s="8"/>
      <c r="G19" s="36"/>
      <c r="H19" s="10"/>
      <c r="I19" s="10"/>
      <c r="J19" s="10"/>
      <c r="K19" s="11"/>
      <c r="L19" s="10"/>
      <c r="M19" s="3"/>
    </row>
    <row r="20" spans="1:13" ht="30" customHeight="1" x14ac:dyDescent="0.35">
      <c r="A20" s="4"/>
      <c r="B20" s="26"/>
      <c r="C20" s="34"/>
      <c r="D20" s="35"/>
      <c r="E20" s="7"/>
      <c r="F20" s="8"/>
      <c r="G20" s="36"/>
      <c r="H20" s="10"/>
      <c r="I20" s="10"/>
      <c r="J20" s="10"/>
      <c r="K20" s="11"/>
      <c r="L20" s="10"/>
      <c r="M20" s="3"/>
    </row>
    <row r="21" spans="1:13" ht="30" customHeight="1" x14ac:dyDescent="0.35">
      <c r="A21" s="4"/>
      <c r="B21" s="26"/>
      <c r="C21" s="34"/>
      <c r="D21" s="35"/>
      <c r="E21" s="7"/>
      <c r="F21" s="8"/>
      <c r="G21" s="36"/>
      <c r="H21" s="10"/>
      <c r="I21" s="10"/>
      <c r="J21" s="10"/>
      <c r="K21" s="11"/>
      <c r="L21" s="10"/>
      <c r="M21" s="3"/>
    </row>
    <row r="22" spans="1:13" ht="27.9" customHeight="1" x14ac:dyDescent="0.35">
      <c r="A22" s="4"/>
      <c r="B22" s="26"/>
      <c r="C22" s="34"/>
      <c r="D22" s="35"/>
      <c r="E22" s="17"/>
      <c r="F22" s="48"/>
      <c r="G22" s="49"/>
      <c r="H22" s="19"/>
      <c r="I22" s="19"/>
      <c r="J22" s="19"/>
      <c r="K22" s="11"/>
      <c r="L22" s="19"/>
      <c r="M22" s="20"/>
    </row>
    <row r="23" spans="1:13" ht="27.9" customHeight="1" x14ac:dyDescent="0.35">
      <c r="A23" s="4"/>
      <c r="B23" s="26"/>
      <c r="C23" s="34"/>
      <c r="D23" s="35"/>
      <c r="E23" s="21"/>
      <c r="F23" s="50"/>
      <c r="G23" s="51"/>
      <c r="H23" s="19"/>
      <c r="I23" s="19"/>
      <c r="J23" s="19"/>
      <c r="K23" s="11"/>
      <c r="L23" s="19"/>
      <c r="M23" s="20"/>
    </row>
    <row r="24" spans="1:13" ht="21" customHeight="1" x14ac:dyDescent="0.35">
      <c r="A24" s="235" t="s">
        <v>22</v>
      </c>
      <c r="B24" s="236"/>
      <c r="C24" s="237"/>
      <c r="D24" s="222" t="s">
        <v>23</v>
      </c>
      <c r="E24" s="223"/>
      <c r="F24" s="223"/>
      <c r="G24" s="224"/>
      <c r="H24" s="222" t="s">
        <v>24</v>
      </c>
      <c r="I24" s="223"/>
      <c r="J24" s="223"/>
      <c r="K24" s="224"/>
      <c r="L24" s="15"/>
    </row>
    <row r="25" spans="1:13" ht="42.75" customHeight="1" x14ac:dyDescent="0.35">
      <c r="A25" s="222" t="s">
        <v>25</v>
      </c>
      <c r="B25" s="223"/>
      <c r="C25" s="223"/>
      <c r="D25" s="223"/>
      <c r="E25" s="223"/>
      <c r="F25" s="224"/>
      <c r="G25" s="225" t="s">
        <v>26</v>
      </c>
      <c r="H25" s="226"/>
      <c r="I25" s="226"/>
      <c r="J25" s="226"/>
      <c r="K25" s="226"/>
      <c r="L25" s="227"/>
    </row>
    <row r="27" spans="1:13" ht="15" x14ac:dyDescent="0.35">
      <c r="B27" s="16"/>
    </row>
  </sheetData>
  <mergeCells count="33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24:C24"/>
    <mergeCell ref="D24:G24"/>
    <mergeCell ref="H24:K24"/>
    <mergeCell ref="A6:A7"/>
    <mergeCell ref="B6:B7"/>
    <mergeCell ref="C6:D6"/>
    <mergeCell ref="E6:E7"/>
    <mergeCell ref="F6:F7"/>
    <mergeCell ref="G6:G7"/>
    <mergeCell ref="A13:C14"/>
    <mergeCell ref="A25:F25"/>
    <mergeCell ref="G25:L25"/>
    <mergeCell ref="H6:J6"/>
    <mergeCell ref="K6:K7"/>
    <mergeCell ref="L6:L7"/>
  </mergeCells>
  <pageMargins left="0.23" right="0.2" top="0.23" bottom="0.16" header="0.24" footer="0.2"/>
  <pageSetup paperSize="9" scale="6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25"/>
  <sheetViews>
    <sheetView topLeftCell="A7" zoomScale="70" zoomScaleNormal="70" workbookViewId="0">
      <selection activeCell="A21" sqref="A21:Q21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4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4" ht="27.75" customHeight="1" x14ac:dyDescent="0.35">
      <c r="A2" s="244"/>
      <c r="B2" s="244"/>
      <c r="C2" s="244"/>
      <c r="D2" s="262" t="s">
        <v>598</v>
      </c>
      <c r="E2" s="262"/>
      <c r="F2" s="262"/>
      <c r="G2" s="263" t="s">
        <v>599</v>
      </c>
      <c r="H2" s="264"/>
      <c r="I2" s="265"/>
      <c r="J2" s="266"/>
      <c r="K2" s="262" t="s">
        <v>5</v>
      </c>
      <c r="L2" s="267"/>
      <c r="M2" s="267"/>
    </row>
    <row r="3" spans="1:14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4" ht="15" customHeight="1" x14ac:dyDescent="0.35">
      <c r="A4" s="250" t="s">
        <v>846</v>
      </c>
      <c r="B4" s="244"/>
      <c r="C4" s="244"/>
      <c r="D4" s="251" t="s">
        <v>601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4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4" ht="21.75" customHeight="1" x14ac:dyDescent="0.35">
      <c r="A6" s="238"/>
      <c r="B6" s="234" t="s">
        <v>12</v>
      </c>
      <c r="C6" s="228"/>
      <c r="D6" s="240"/>
      <c r="E6" s="234" t="s">
        <v>14</v>
      </c>
      <c r="F6" s="241" t="s">
        <v>15</v>
      </c>
      <c r="G6" s="374" t="s">
        <v>602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4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375"/>
      <c r="H7" s="3">
        <v>1</v>
      </c>
      <c r="I7" s="3">
        <v>2</v>
      </c>
      <c r="J7" s="3">
        <v>3</v>
      </c>
      <c r="K7" s="232"/>
      <c r="L7" s="233"/>
      <c r="M7" s="234"/>
    </row>
    <row r="8" spans="1:14" ht="30" customHeight="1" x14ac:dyDescent="0.35">
      <c r="A8" s="4">
        <v>2</v>
      </c>
      <c r="B8" s="1">
        <v>3604757</v>
      </c>
      <c r="C8" s="34" t="s">
        <v>255</v>
      </c>
      <c r="D8" s="35" t="s">
        <v>88</v>
      </c>
      <c r="E8" s="7">
        <v>2001</v>
      </c>
      <c r="F8" s="8" t="s">
        <v>85</v>
      </c>
      <c r="G8" s="36" t="s">
        <v>38</v>
      </c>
      <c r="H8" s="10">
        <v>5.17</v>
      </c>
      <c r="I8" s="10">
        <v>4.79</v>
      </c>
      <c r="J8" s="10">
        <v>5.31</v>
      </c>
      <c r="K8" s="11">
        <v>5.31</v>
      </c>
      <c r="L8" s="10">
        <v>1</v>
      </c>
      <c r="M8" s="3"/>
      <c r="N8" s="1">
        <v>3</v>
      </c>
    </row>
    <row r="9" spans="1:14" ht="30" customHeight="1" x14ac:dyDescent="0.35">
      <c r="A9" s="4">
        <v>12</v>
      </c>
      <c r="B9" s="1">
        <v>3605124</v>
      </c>
      <c r="C9" s="34" t="s">
        <v>558</v>
      </c>
      <c r="D9" s="35" t="s">
        <v>120</v>
      </c>
      <c r="E9" s="7">
        <v>2001</v>
      </c>
      <c r="F9" s="8" t="s">
        <v>52</v>
      </c>
      <c r="G9" s="36" t="s">
        <v>38</v>
      </c>
      <c r="H9" s="10">
        <v>4.51</v>
      </c>
      <c r="I9" s="10">
        <v>4.3600000000000003</v>
      </c>
      <c r="J9" s="10">
        <v>4.74</v>
      </c>
      <c r="K9" s="11">
        <v>4.74</v>
      </c>
      <c r="L9" s="10">
        <v>2</v>
      </c>
      <c r="M9" s="3"/>
      <c r="N9" s="1">
        <v>4</v>
      </c>
    </row>
    <row r="10" spans="1:14" ht="30" customHeight="1" x14ac:dyDescent="0.35">
      <c r="A10" s="4">
        <v>13</v>
      </c>
      <c r="B10" s="1">
        <v>3602810</v>
      </c>
      <c r="C10" s="34" t="s">
        <v>572</v>
      </c>
      <c r="D10" s="35" t="s">
        <v>159</v>
      </c>
      <c r="E10" s="7">
        <v>2000</v>
      </c>
      <c r="F10" s="8" t="s">
        <v>42</v>
      </c>
      <c r="G10" s="36" t="s">
        <v>38</v>
      </c>
      <c r="H10" s="10">
        <v>4.71</v>
      </c>
      <c r="I10" s="10">
        <v>0</v>
      </c>
      <c r="J10" s="10">
        <v>0</v>
      </c>
      <c r="K10" s="11">
        <v>4.71</v>
      </c>
      <c r="L10" s="10">
        <v>3</v>
      </c>
      <c r="M10" s="3"/>
      <c r="N10" s="1">
        <v>5</v>
      </c>
    </row>
    <row r="11" spans="1:14" ht="30" customHeight="1" x14ac:dyDescent="0.35">
      <c r="A11" s="4">
        <v>3</v>
      </c>
      <c r="B11" s="1">
        <v>3604436</v>
      </c>
      <c r="C11" s="34" t="s">
        <v>310</v>
      </c>
      <c r="D11" s="35" t="s">
        <v>186</v>
      </c>
      <c r="E11" s="7">
        <v>2000</v>
      </c>
      <c r="F11" s="8" t="s">
        <v>57</v>
      </c>
      <c r="G11" s="36" t="s">
        <v>38</v>
      </c>
      <c r="H11" s="10">
        <v>4</v>
      </c>
      <c r="I11" s="10">
        <v>4.34</v>
      </c>
      <c r="J11" s="10">
        <v>0</v>
      </c>
      <c r="K11" s="11">
        <v>4.34</v>
      </c>
      <c r="L11" s="10">
        <v>4</v>
      </c>
      <c r="M11" s="3"/>
      <c r="N11" s="1">
        <v>6</v>
      </c>
    </row>
    <row r="12" spans="1:14" ht="30" customHeight="1" x14ac:dyDescent="0.35">
      <c r="A12" s="4">
        <v>5</v>
      </c>
      <c r="B12" s="1">
        <v>3602798</v>
      </c>
      <c r="C12" s="34" t="s">
        <v>395</v>
      </c>
      <c r="D12" s="35" t="s">
        <v>170</v>
      </c>
      <c r="E12" s="7">
        <v>2000</v>
      </c>
      <c r="F12" s="8" t="s">
        <v>42</v>
      </c>
      <c r="G12" s="36" t="s">
        <v>38</v>
      </c>
      <c r="H12" s="10">
        <v>4.05</v>
      </c>
      <c r="I12" s="10">
        <v>3.52</v>
      </c>
      <c r="J12" s="10">
        <v>4.05</v>
      </c>
      <c r="K12" s="11">
        <v>4.05</v>
      </c>
      <c r="L12" s="10">
        <v>5</v>
      </c>
      <c r="M12" s="3"/>
      <c r="N12" s="1">
        <v>7</v>
      </c>
    </row>
    <row r="13" spans="1:14" ht="30" customHeight="1" x14ac:dyDescent="0.35">
      <c r="A13" s="4">
        <v>10</v>
      </c>
      <c r="B13" s="26">
        <v>3603968</v>
      </c>
      <c r="C13" s="34" t="s">
        <v>537</v>
      </c>
      <c r="D13" s="35" t="s">
        <v>539</v>
      </c>
      <c r="E13" s="7">
        <v>2001</v>
      </c>
      <c r="F13" s="8" t="s">
        <v>141</v>
      </c>
      <c r="G13" s="36" t="s">
        <v>38</v>
      </c>
      <c r="H13" s="10">
        <v>2.4900000000000002</v>
      </c>
      <c r="I13" s="10">
        <v>3.59</v>
      </c>
      <c r="J13" s="10">
        <v>0</v>
      </c>
      <c r="K13" s="11">
        <v>3.59</v>
      </c>
      <c r="L13" s="10">
        <v>6</v>
      </c>
      <c r="M13" s="3"/>
      <c r="N13" s="1">
        <v>8</v>
      </c>
    </row>
    <row r="14" spans="1:14" ht="30" customHeight="1" x14ac:dyDescent="0.35">
      <c r="A14" s="4"/>
      <c r="B14" s="26"/>
      <c r="C14" s="250" t="s">
        <v>845</v>
      </c>
      <c r="D14" s="244"/>
      <c r="E14" s="244"/>
      <c r="F14" s="8"/>
      <c r="G14" s="36"/>
      <c r="H14" s="10"/>
      <c r="I14" s="10"/>
      <c r="J14" s="10"/>
      <c r="K14" s="11"/>
      <c r="L14" s="10"/>
      <c r="M14" s="3"/>
    </row>
    <row r="15" spans="1:14" ht="30" customHeight="1" x14ac:dyDescent="0.35">
      <c r="A15" s="4">
        <v>1</v>
      </c>
      <c r="B15" s="26"/>
      <c r="C15" s="244"/>
      <c r="D15" s="244"/>
      <c r="E15" s="244"/>
      <c r="F15" s="8"/>
      <c r="G15" s="36"/>
      <c r="H15" s="10"/>
      <c r="I15" s="10"/>
      <c r="J15" s="10"/>
      <c r="K15" s="11"/>
      <c r="L15" s="10"/>
      <c r="M15" s="3"/>
      <c r="N15" s="1">
        <v>9</v>
      </c>
    </row>
    <row r="16" spans="1:14" ht="30" customHeight="1" x14ac:dyDescent="0.35">
      <c r="A16" s="4">
        <v>7</v>
      </c>
      <c r="B16" s="26">
        <v>3603960</v>
      </c>
      <c r="C16" s="34" t="s">
        <v>439</v>
      </c>
      <c r="D16" s="35" t="s">
        <v>262</v>
      </c>
      <c r="E16" s="7">
        <v>1995</v>
      </c>
      <c r="F16" s="8" t="s">
        <v>141</v>
      </c>
      <c r="G16" s="36" t="s">
        <v>76</v>
      </c>
      <c r="H16" s="10">
        <v>4.5999999999999996</v>
      </c>
      <c r="I16" s="10">
        <v>2.64</v>
      </c>
      <c r="J16" s="10">
        <v>4.53</v>
      </c>
      <c r="K16" s="11">
        <v>4.5999999999999996</v>
      </c>
      <c r="L16" s="10">
        <v>1</v>
      </c>
      <c r="M16" s="3"/>
      <c r="N16" s="1">
        <v>10</v>
      </c>
    </row>
    <row r="17" spans="1:14" ht="30" customHeight="1" x14ac:dyDescent="0.35">
      <c r="A17" s="4">
        <v>8</v>
      </c>
      <c r="B17" s="26">
        <v>3603603</v>
      </c>
      <c r="C17" s="34" t="s">
        <v>551</v>
      </c>
      <c r="D17" s="35" t="s">
        <v>552</v>
      </c>
      <c r="E17" s="7">
        <v>1993</v>
      </c>
      <c r="F17" s="8" t="s">
        <v>125</v>
      </c>
      <c r="G17" s="36" t="s">
        <v>76</v>
      </c>
      <c r="H17" s="10">
        <v>4.24</v>
      </c>
      <c r="I17" s="10">
        <v>4.21</v>
      </c>
      <c r="J17" s="10">
        <v>4.33</v>
      </c>
      <c r="K17" s="11">
        <v>4.33</v>
      </c>
      <c r="L17" s="10">
        <v>2</v>
      </c>
      <c r="M17" s="3"/>
      <c r="N17" s="1">
        <v>11</v>
      </c>
    </row>
    <row r="18" spans="1:14" ht="30" customHeight="1" x14ac:dyDescent="0.35">
      <c r="A18" s="4">
        <v>9</v>
      </c>
      <c r="B18" s="26">
        <v>3602799</v>
      </c>
      <c r="C18" s="34" t="s">
        <v>427</v>
      </c>
      <c r="D18" s="35" t="s">
        <v>215</v>
      </c>
      <c r="E18" s="7">
        <v>1992</v>
      </c>
      <c r="F18" s="8" t="s">
        <v>42</v>
      </c>
      <c r="G18" s="36" t="s">
        <v>76</v>
      </c>
      <c r="H18" s="10">
        <v>4</v>
      </c>
      <c r="I18" s="10">
        <v>0</v>
      </c>
      <c r="J18" s="10">
        <v>0</v>
      </c>
      <c r="K18" s="11">
        <v>4</v>
      </c>
      <c r="L18" s="10">
        <v>3</v>
      </c>
      <c r="M18" s="3"/>
      <c r="N18" s="1">
        <v>12</v>
      </c>
    </row>
    <row r="19" spans="1:14" ht="30" customHeight="1" x14ac:dyDescent="0.35">
      <c r="A19" s="4">
        <v>11</v>
      </c>
      <c r="B19" s="26">
        <v>3604606</v>
      </c>
      <c r="C19" s="34" t="s">
        <v>503</v>
      </c>
      <c r="D19" s="35" t="s">
        <v>320</v>
      </c>
      <c r="E19" s="7">
        <v>1999</v>
      </c>
      <c r="F19" s="8" t="s">
        <v>112</v>
      </c>
      <c r="G19" s="36" t="s">
        <v>76</v>
      </c>
      <c r="H19" s="10">
        <v>3.8</v>
      </c>
      <c r="I19" s="10">
        <v>3.8</v>
      </c>
      <c r="J19" s="10">
        <v>2.85</v>
      </c>
      <c r="K19" s="11">
        <v>3.8</v>
      </c>
      <c r="L19" s="10">
        <v>4</v>
      </c>
      <c r="M19" s="3"/>
      <c r="N19" s="1">
        <v>13</v>
      </c>
    </row>
    <row r="20" spans="1:14" ht="27.9" customHeight="1" x14ac:dyDescent="0.35">
      <c r="A20" s="4">
        <v>14</v>
      </c>
      <c r="B20" s="26">
        <v>3603246</v>
      </c>
      <c r="C20" s="34" t="s">
        <v>244</v>
      </c>
      <c r="D20" s="35" t="s">
        <v>245</v>
      </c>
      <c r="E20" s="17">
        <v>1996</v>
      </c>
      <c r="F20" s="48" t="s">
        <v>42</v>
      </c>
      <c r="G20" s="49" t="s">
        <v>76</v>
      </c>
      <c r="H20" s="19">
        <v>0</v>
      </c>
      <c r="I20" s="19">
        <v>0</v>
      </c>
      <c r="J20" s="19">
        <v>0</v>
      </c>
      <c r="K20" s="11">
        <v>0</v>
      </c>
      <c r="L20" s="19"/>
      <c r="M20" s="20"/>
      <c r="N20" s="1">
        <v>14</v>
      </c>
    </row>
    <row r="21" spans="1:14" ht="27.9" customHeight="1" x14ac:dyDescent="0.35">
      <c r="A21" s="4"/>
      <c r="B21" s="26"/>
      <c r="C21" s="34"/>
      <c r="D21" s="35"/>
      <c r="E21" s="21"/>
      <c r="F21" s="50"/>
      <c r="G21" s="51"/>
      <c r="H21" s="19"/>
      <c r="I21" s="19"/>
      <c r="J21" s="19"/>
      <c r="K21" s="11"/>
      <c r="L21" s="19"/>
      <c r="M21" s="20"/>
    </row>
    <row r="22" spans="1:14" ht="21" customHeight="1" x14ac:dyDescent="0.35">
      <c r="A22" s="235" t="s">
        <v>22</v>
      </c>
      <c r="B22" s="236"/>
      <c r="C22" s="237"/>
      <c r="D22" s="222" t="s">
        <v>23</v>
      </c>
      <c r="E22" s="223"/>
      <c r="F22" s="223"/>
      <c r="G22" s="224"/>
      <c r="H22" s="222" t="s">
        <v>24</v>
      </c>
      <c r="I22" s="223"/>
      <c r="J22" s="223"/>
      <c r="K22" s="224"/>
      <c r="L22" s="15"/>
    </row>
    <row r="23" spans="1:14" ht="42.75" customHeight="1" x14ac:dyDescent="0.35">
      <c r="A23" s="222" t="s">
        <v>25</v>
      </c>
      <c r="B23" s="223"/>
      <c r="C23" s="223"/>
      <c r="D23" s="223"/>
      <c r="E23" s="223"/>
      <c r="F23" s="224"/>
      <c r="G23" s="225" t="s">
        <v>26</v>
      </c>
      <c r="H23" s="226"/>
      <c r="I23" s="226"/>
      <c r="J23" s="226"/>
      <c r="K23" s="226"/>
      <c r="L23" s="227"/>
    </row>
    <row r="25" spans="1:14" ht="15" x14ac:dyDescent="0.35">
      <c r="B25" s="16"/>
    </row>
  </sheetData>
  <mergeCells count="33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22:C22"/>
    <mergeCell ref="D22:G22"/>
    <mergeCell ref="H22:K22"/>
    <mergeCell ref="A6:A7"/>
    <mergeCell ref="B6:B7"/>
    <mergeCell ref="C6:D6"/>
    <mergeCell ref="E6:E7"/>
    <mergeCell ref="F6:F7"/>
    <mergeCell ref="G6:G7"/>
    <mergeCell ref="A23:F23"/>
    <mergeCell ref="G23:L23"/>
    <mergeCell ref="C14:E15"/>
    <mergeCell ref="H6:J6"/>
    <mergeCell ref="K6:K7"/>
    <mergeCell ref="L6:L7"/>
  </mergeCells>
  <pageMargins left="0.23" right="0.2" top="0.23" bottom="0.16" header="0.24" footer="0.2"/>
  <pageSetup paperSize="9" scale="67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34"/>
  <sheetViews>
    <sheetView topLeftCell="A14" zoomScale="70" zoomScaleNormal="70" workbookViewId="0">
      <selection activeCell="N14" sqref="N1:N1048576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34" t="s">
        <v>0</v>
      </c>
      <c r="E1" s="317"/>
      <c r="F1" s="317"/>
      <c r="G1" s="234" t="s">
        <v>1</v>
      </c>
      <c r="H1" s="317"/>
      <c r="I1" s="317"/>
      <c r="J1" s="317"/>
      <c r="K1" s="249" t="s">
        <v>2</v>
      </c>
      <c r="L1" s="261"/>
      <c r="M1" s="261"/>
    </row>
    <row r="2" spans="1:13" ht="27.75" customHeight="1" x14ac:dyDescent="0.35">
      <c r="A2" s="244"/>
      <c r="B2" s="244"/>
      <c r="C2" s="244"/>
      <c r="D2" s="262" t="s">
        <v>598</v>
      </c>
      <c r="E2" s="262"/>
      <c r="F2" s="262"/>
      <c r="G2" s="364" t="s">
        <v>599</v>
      </c>
      <c r="H2" s="365"/>
      <c r="I2" s="317"/>
      <c r="J2" s="317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379" t="s">
        <v>7</v>
      </c>
      <c r="E3" s="380"/>
      <c r="F3" s="380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67</v>
      </c>
      <c r="B4" s="244"/>
      <c r="C4" s="244"/>
      <c r="D4" s="381" t="s">
        <v>603</v>
      </c>
      <c r="E4" s="382"/>
      <c r="F4" s="382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382"/>
      <c r="E5" s="382"/>
      <c r="F5" s="382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377"/>
      <c r="B6" s="234" t="s">
        <v>12</v>
      </c>
      <c r="C6" s="234"/>
      <c r="D6" s="248"/>
      <c r="E6" s="234" t="s">
        <v>14</v>
      </c>
      <c r="F6" s="234" t="s">
        <v>15</v>
      </c>
      <c r="G6" s="378" t="s">
        <v>602</v>
      </c>
      <c r="H6" s="234" t="s">
        <v>16</v>
      </c>
      <c r="I6" s="234"/>
      <c r="J6" s="234"/>
      <c r="K6" s="234" t="s">
        <v>17</v>
      </c>
      <c r="L6" s="234" t="s">
        <v>18</v>
      </c>
      <c r="M6" s="234" t="s">
        <v>19</v>
      </c>
    </row>
    <row r="7" spans="1:13" ht="18" customHeight="1" x14ac:dyDescent="0.35">
      <c r="A7" s="377"/>
      <c r="B7" s="234"/>
      <c r="C7" s="2" t="s">
        <v>20</v>
      </c>
      <c r="D7" s="2" t="s">
        <v>21</v>
      </c>
      <c r="E7" s="234"/>
      <c r="F7" s="234"/>
      <c r="G7" s="378"/>
      <c r="H7" s="3">
        <v>1</v>
      </c>
      <c r="I7" s="3">
        <v>2</v>
      </c>
      <c r="J7" s="3">
        <v>3</v>
      </c>
      <c r="K7" s="376"/>
      <c r="L7" s="234"/>
      <c r="M7" s="234"/>
    </row>
    <row r="8" spans="1:13" ht="30" customHeight="1" x14ac:dyDescent="0.35">
      <c r="A8" s="38">
        <v>1</v>
      </c>
      <c r="B8" s="24">
        <v>3602806</v>
      </c>
      <c r="C8" s="35" t="s">
        <v>527</v>
      </c>
      <c r="D8" s="35" t="s">
        <v>134</v>
      </c>
      <c r="E8" s="7">
        <v>1971</v>
      </c>
      <c r="F8" s="9" t="s">
        <v>42</v>
      </c>
      <c r="G8" s="36" t="s">
        <v>67</v>
      </c>
      <c r="H8" s="10"/>
      <c r="I8" s="10"/>
      <c r="J8" s="10"/>
      <c r="K8" s="11">
        <v>5.52</v>
      </c>
      <c r="L8" s="10"/>
      <c r="M8" s="3"/>
    </row>
    <row r="9" spans="1:13" ht="30" customHeight="1" x14ac:dyDescent="0.35">
      <c r="A9" s="38">
        <v>2</v>
      </c>
      <c r="B9" s="24">
        <v>3605275</v>
      </c>
      <c r="C9" s="35" t="s">
        <v>498</v>
      </c>
      <c r="D9" s="35" t="s">
        <v>157</v>
      </c>
      <c r="E9" s="7">
        <v>1971</v>
      </c>
      <c r="F9" s="9" t="s">
        <v>77</v>
      </c>
      <c r="G9" s="36" t="s">
        <v>67</v>
      </c>
      <c r="H9" s="10"/>
      <c r="I9" s="10"/>
      <c r="J9" s="10"/>
      <c r="K9" s="11">
        <v>5.33</v>
      </c>
      <c r="L9" s="10"/>
      <c r="M9" s="3"/>
    </row>
    <row r="10" spans="1:13" ht="30" customHeight="1" x14ac:dyDescent="0.35">
      <c r="A10" s="38">
        <v>3</v>
      </c>
      <c r="B10" s="24">
        <v>3608672</v>
      </c>
      <c r="C10" s="35" t="s">
        <v>515</v>
      </c>
      <c r="D10" s="35" t="s">
        <v>401</v>
      </c>
      <c r="E10" s="7">
        <v>1971</v>
      </c>
      <c r="F10" s="9" t="s">
        <v>77</v>
      </c>
      <c r="G10" s="36" t="s">
        <v>67</v>
      </c>
      <c r="H10" s="10"/>
      <c r="I10" s="10"/>
      <c r="J10" s="10"/>
      <c r="K10" s="11">
        <v>5.16</v>
      </c>
      <c r="L10" s="10"/>
      <c r="M10" s="3"/>
    </row>
    <row r="11" spans="1:13" ht="30" customHeight="1" x14ac:dyDescent="0.35">
      <c r="A11" s="38">
        <v>4</v>
      </c>
      <c r="B11" s="24">
        <v>3602811</v>
      </c>
      <c r="C11" s="35" t="s">
        <v>589</v>
      </c>
      <c r="D11" s="35" t="s">
        <v>97</v>
      </c>
      <c r="E11" s="7">
        <v>1969</v>
      </c>
      <c r="F11" s="9" t="s">
        <v>42</v>
      </c>
      <c r="G11" s="36" t="s">
        <v>67</v>
      </c>
      <c r="H11" s="10"/>
      <c r="I11" s="10"/>
      <c r="J11" s="10"/>
      <c r="K11" s="11">
        <v>5.07</v>
      </c>
      <c r="L11" s="10"/>
      <c r="M11" s="3"/>
    </row>
    <row r="12" spans="1:13" ht="30" customHeight="1" x14ac:dyDescent="0.35">
      <c r="A12" s="38">
        <v>5</v>
      </c>
      <c r="B12" s="24">
        <v>3602804</v>
      </c>
      <c r="C12" s="35" t="s">
        <v>454</v>
      </c>
      <c r="D12" s="35" t="s">
        <v>71</v>
      </c>
      <c r="E12" s="7">
        <v>1969</v>
      </c>
      <c r="F12" s="9" t="s">
        <v>42</v>
      </c>
      <c r="G12" s="36" t="s">
        <v>67</v>
      </c>
      <c r="H12" s="10"/>
      <c r="I12" s="10"/>
      <c r="J12" s="10"/>
      <c r="K12" s="11">
        <v>4.5</v>
      </c>
      <c r="L12" s="10"/>
      <c r="M12" s="3"/>
    </row>
    <row r="13" spans="1:13" ht="30" customHeight="1" x14ac:dyDescent="0.35">
      <c r="A13" s="38">
        <v>6</v>
      </c>
      <c r="B13" s="24">
        <v>3603303</v>
      </c>
      <c r="C13" s="35" t="s">
        <v>404</v>
      </c>
      <c r="D13" s="35" t="s">
        <v>147</v>
      </c>
      <c r="E13" s="7">
        <v>1966</v>
      </c>
      <c r="F13" s="9" t="s">
        <v>42</v>
      </c>
      <c r="G13" s="36" t="s">
        <v>67</v>
      </c>
      <c r="H13" s="10"/>
      <c r="I13" s="10"/>
      <c r="J13" s="10"/>
      <c r="K13" s="11">
        <v>4.45</v>
      </c>
      <c r="L13" s="10"/>
      <c r="M13" s="3"/>
    </row>
    <row r="14" spans="1:13" ht="30" customHeight="1" x14ac:dyDescent="0.35">
      <c r="A14" s="32"/>
      <c r="B14" s="39"/>
      <c r="C14" s="40"/>
      <c r="D14" s="41"/>
      <c r="E14" s="42"/>
      <c r="F14" s="43"/>
      <c r="G14" s="44"/>
      <c r="H14" s="45"/>
      <c r="I14" s="45"/>
      <c r="J14" s="45"/>
      <c r="K14" s="46"/>
      <c r="L14" s="45"/>
      <c r="M14" s="47"/>
    </row>
    <row r="15" spans="1:13" ht="30" customHeight="1" x14ac:dyDescent="0.35">
      <c r="A15" s="4"/>
      <c r="B15" s="26"/>
      <c r="C15" s="34"/>
      <c r="D15" s="35"/>
      <c r="E15" s="7"/>
      <c r="F15" s="8"/>
      <c r="G15" s="36"/>
      <c r="H15" s="10"/>
      <c r="I15" s="10"/>
      <c r="J15" s="10"/>
      <c r="K15" s="11"/>
      <c r="L15" s="10"/>
      <c r="M15" s="3"/>
    </row>
    <row r="16" spans="1:13" ht="30" customHeight="1" x14ac:dyDescent="0.35">
      <c r="A16" s="4"/>
      <c r="B16" s="26"/>
      <c r="C16" s="34"/>
      <c r="D16" s="35"/>
      <c r="E16" s="7"/>
      <c r="F16" s="8"/>
      <c r="G16" s="36"/>
      <c r="H16" s="10"/>
      <c r="I16" s="10"/>
      <c r="J16" s="10"/>
      <c r="K16" s="11"/>
      <c r="L16" s="10"/>
      <c r="M16" s="3"/>
    </row>
    <row r="17" spans="1:13" ht="30" customHeight="1" x14ac:dyDescent="0.35">
      <c r="A17" s="4"/>
      <c r="B17" s="26"/>
      <c r="C17" s="34"/>
      <c r="D17" s="35"/>
      <c r="E17" s="7"/>
      <c r="F17" s="8"/>
      <c r="G17" s="36"/>
      <c r="H17" s="10"/>
      <c r="I17" s="10"/>
      <c r="J17" s="10"/>
      <c r="K17" s="11"/>
      <c r="L17" s="10"/>
      <c r="M17" s="3"/>
    </row>
    <row r="18" spans="1:13" ht="30" customHeight="1" x14ac:dyDescent="0.35">
      <c r="A18" s="4"/>
      <c r="B18" s="26"/>
      <c r="C18" s="34"/>
      <c r="D18" s="35"/>
      <c r="E18" s="7"/>
      <c r="F18" s="8"/>
      <c r="G18" s="36"/>
      <c r="H18" s="10"/>
      <c r="I18" s="10"/>
      <c r="J18" s="10"/>
      <c r="K18" s="11"/>
      <c r="L18" s="10"/>
      <c r="M18" s="3"/>
    </row>
    <row r="19" spans="1:13" ht="30" customHeight="1" x14ac:dyDescent="0.35">
      <c r="A19" s="4"/>
      <c r="B19" s="26"/>
      <c r="C19" s="34"/>
      <c r="D19" s="35"/>
      <c r="E19" s="7"/>
      <c r="F19" s="8"/>
      <c r="G19" s="36"/>
      <c r="H19" s="10"/>
      <c r="I19" s="10"/>
      <c r="J19" s="10"/>
      <c r="K19" s="11"/>
      <c r="L19" s="10"/>
      <c r="M19" s="3"/>
    </row>
    <row r="20" spans="1:13" ht="30" customHeight="1" x14ac:dyDescent="0.35">
      <c r="A20" s="4"/>
      <c r="B20" s="26"/>
      <c r="C20" s="34"/>
      <c r="D20" s="35"/>
      <c r="E20" s="7"/>
      <c r="F20" s="8"/>
      <c r="G20" s="36"/>
      <c r="H20" s="10"/>
      <c r="I20" s="10"/>
      <c r="J20" s="10"/>
      <c r="K20" s="11"/>
      <c r="L20" s="10"/>
      <c r="M20" s="3"/>
    </row>
    <row r="21" spans="1:13" ht="30" customHeight="1" x14ac:dyDescent="0.35">
      <c r="A21" s="4"/>
      <c r="B21" s="26"/>
      <c r="C21" s="34"/>
      <c r="D21" s="35"/>
      <c r="E21" s="7"/>
      <c r="F21" s="8"/>
      <c r="G21" s="36"/>
      <c r="H21" s="10"/>
      <c r="I21" s="10"/>
      <c r="J21" s="10"/>
      <c r="K21" s="11"/>
      <c r="L21" s="10"/>
      <c r="M21" s="3"/>
    </row>
    <row r="22" spans="1:13" ht="30" customHeight="1" x14ac:dyDescent="0.35">
      <c r="A22" s="4"/>
      <c r="B22" s="26"/>
      <c r="C22" s="34"/>
      <c r="D22" s="35"/>
      <c r="E22" s="7"/>
      <c r="F22" s="8"/>
      <c r="G22" s="36"/>
      <c r="H22" s="10"/>
      <c r="I22" s="10"/>
      <c r="J22" s="10"/>
      <c r="K22" s="11"/>
      <c r="L22" s="10"/>
      <c r="M22" s="3"/>
    </row>
    <row r="23" spans="1:13" ht="30" customHeight="1" x14ac:dyDescent="0.35">
      <c r="A23" s="4"/>
      <c r="B23" s="26"/>
      <c r="C23" s="34"/>
      <c r="D23" s="35"/>
      <c r="E23" s="7"/>
      <c r="F23" s="8"/>
      <c r="G23" s="36"/>
      <c r="H23" s="10"/>
      <c r="I23" s="10"/>
      <c r="J23" s="10"/>
      <c r="K23" s="11"/>
      <c r="L23" s="10"/>
      <c r="M23" s="3"/>
    </row>
    <row r="24" spans="1:13" ht="30" customHeight="1" x14ac:dyDescent="0.35">
      <c r="A24" s="4"/>
      <c r="B24" s="26"/>
      <c r="C24" s="34"/>
      <c r="D24" s="35"/>
      <c r="E24" s="7"/>
      <c r="F24" s="8"/>
      <c r="G24" s="36"/>
      <c r="H24" s="10"/>
      <c r="I24" s="10"/>
      <c r="J24" s="10"/>
      <c r="K24" s="11"/>
      <c r="L24" s="10"/>
      <c r="M24" s="3"/>
    </row>
    <row r="25" spans="1:13" ht="30" customHeight="1" x14ac:dyDescent="0.35">
      <c r="A25" s="4"/>
      <c r="B25" s="26"/>
      <c r="C25" s="34"/>
      <c r="D25" s="35"/>
      <c r="E25" s="7"/>
      <c r="F25" s="8"/>
      <c r="G25" s="36"/>
      <c r="H25" s="10"/>
      <c r="I25" s="10"/>
      <c r="J25" s="10"/>
      <c r="K25" s="11"/>
      <c r="L25" s="10"/>
      <c r="M25" s="3"/>
    </row>
    <row r="26" spans="1:13" ht="30" customHeight="1" x14ac:dyDescent="0.35">
      <c r="A26" s="4"/>
      <c r="B26" s="26"/>
      <c r="C26" s="34"/>
      <c r="D26" s="35"/>
      <c r="E26" s="7"/>
      <c r="F26" s="8"/>
      <c r="G26" s="36"/>
      <c r="H26" s="10"/>
      <c r="I26" s="10"/>
      <c r="J26" s="10"/>
      <c r="K26" s="11"/>
      <c r="L26" s="10"/>
      <c r="M26" s="3"/>
    </row>
    <row r="27" spans="1:13" ht="30" customHeight="1" x14ac:dyDescent="0.35">
      <c r="A27" s="4"/>
      <c r="B27" s="26"/>
      <c r="C27" s="34"/>
      <c r="D27" s="35"/>
      <c r="E27" s="7"/>
      <c r="F27" s="8"/>
      <c r="G27" s="36"/>
      <c r="H27" s="10"/>
      <c r="I27" s="10"/>
      <c r="J27" s="10"/>
      <c r="K27" s="11"/>
      <c r="L27" s="10"/>
      <c r="M27" s="3"/>
    </row>
    <row r="28" spans="1:13" ht="30" customHeight="1" x14ac:dyDescent="0.35">
      <c r="A28" s="4"/>
      <c r="B28" s="26"/>
      <c r="C28" s="34"/>
      <c r="D28" s="35"/>
      <c r="E28" s="7"/>
      <c r="F28" s="8"/>
      <c r="G28" s="36"/>
      <c r="H28" s="10"/>
      <c r="I28" s="10"/>
      <c r="J28" s="10"/>
      <c r="K28" s="11"/>
      <c r="L28" s="10"/>
      <c r="M28" s="3"/>
    </row>
    <row r="29" spans="1:13" ht="27.9" customHeight="1" x14ac:dyDescent="0.35">
      <c r="A29" s="4"/>
      <c r="B29" s="26"/>
      <c r="C29" s="34"/>
      <c r="D29" s="35"/>
      <c r="E29" s="17"/>
      <c r="F29" s="48"/>
      <c r="G29" s="49"/>
      <c r="H29" s="19"/>
      <c r="I29" s="19"/>
      <c r="J29" s="19"/>
      <c r="K29" s="11"/>
      <c r="L29" s="19"/>
      <c r="M29" s="20"/>
    </row>
    <row r="30" spans="1:13" ht="27.9" customHeight="1" x14ac:dyDescent="0.35">
      <c r="A30" s="4"/>
      <c r="B30" s="26"/>
      <c r="C30" s="34"/>
      <c r="D30" s="35"/>
      <c r="E30" s="21"/>
      <c r="F30" s="50"/>
      <c r="G30" s="51"/>
      <c r="H30" s="19"/>
      <c r="I30" s="19"/>
      <c r="J30" s="19"/>
      <c r="K30" s="11"/>
      <c r="L30" s="19"/>
      <c r="M30" s="20"/>
    </row>
    <row r="31" spans="1:13" ht="21" customHeight="1" x14ac:dyDescent="0.35">
      <c r="A31" s="235" t="s">
        <v>22</v>
      </c>
      <c r="B31" s="236"/>
      <c r="C31" s="237"/>
      <c r="D31" s="222" t="s">
        <v>23</v>
      </c>
      <c r="E31" s="223"/>
      <c r="F31" s="223"/>
      <c r="G31" s="224"/>
      <c r="H31" s="222" t="s">
        <v>24</v>
      </c>
      <c r="I31" s="223"/>
      <c r="J31" s="223"/>
      <c r="K31" s="224"/>
      <c r="L31" s="15"/>
    </row>
    <row r="32" spans="1:13" ht="42.75" customHeight="1" x14ac:dyDescent="0.35">
      <c r="A32" s="222" t="s">
        <v>25</v>
      </c>
      <c r="B32" s="223"/>
      <c r="C32" s="223"/>
      <c r="D32" s="223"/>
      <c r="E32" s="223"/>
      <c r="F32" s="224"/>
      <c r="G32" s="225" t="s">
        <v>26</v>
      </c>
      <c r="H32" s="226"/>
      <c r="I32" s="226"/>
      <c r="J32" s="226"/>
      <c r="K32" s="226"/>
      <c r="L32" s="227"/>
    </row>
    <row r="34" spans="2:2" ht="15" x14ac:dyDescent="0.35">
      <c r="B34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1:C31"/>
    <mergeCell ref="D31:G31"/>
    <mergeCell ref="H31:K31"/>
    <mergeCell ref="A6:A7"/>
    <mergeCell ref="B6:B7"/>
    <mergeCell ref="C6:D6"/>
    <mergeCell ref="E6:E7"/>
    <mergeCell ref="F6:F7"/>
    <mergeCell ref="G6:G7"/>
    <mergeCell ref="A32:F32"/>
    <mergeCell ref="G32:L32"/>
    <mergeCell ref="H6:J6"/>
    <mergeCell ref="K6:K7"/>
    <mergeCell ref="L6:L7"/>
  </mergeCells>
  <pageMargins left="0.23" right="0.2" top="0.23" bottom="0.16" header="0.24" footer="0.2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9"/>
  <sheetViews>
    <sheetView topLeftCell="A3" zoomScale="70" zoomScaleNormal="70" workbookViewId="0">
      <selection activeCell="E22" sqref="E22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60" width="2.6328125" style="1" hidden="1" customWidth="1"/>
    <col min="61" max="16384" width="9.08984375" style="1"/>
  </cols>
  <sheetData>
    <row r="1" spans="1:65" ht="29.25" customHeight="1" x14ac:dyDescent="0.35">
      <c r="A1" s="244"/>
      <c r="B1" s="244"/>
      <c r="C1" s="244"/>
      <c r="D1" s="241" t="s">
        <v>0</v>
      </c>
      <c r="E1" s="259"/>
      <c r="F1" s="259"/>
      <c r="G1" s="300" t="s">
        <v>617</v>
      </c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 t="s">
        <v>10</v>
      </c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1"/>
      <c r="BK1" s="302"/>
      <c r="BL1" s="302"/>
      <c r="BM1" s="53"/>
    </row>
    <row r="2" spans="1:65" ht="30.75" customHeight="1" x14ac:dyDescent="0.35">
      <c r="A2" s="244"/>
      <c r="B2" s="244"/>
      <c r="C2" s="244"/>
      <c r="D2" s="262" t="s">
        <v>3</v>
      </c>
      <c r="E2" s="262"/>
      <c r="F2" s="262"/>
      <c r="G2" s="300" t="s">
        <v>599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5">
        <v>43625</v>
      </c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3"/>
      <c r="BK2" s="304"/>
      <c r="BL2" s="304"/>
      <c r="BM2" s="53"/>
    </row>
    <row r="3" spans="1:65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88" t="s">
        <v>8</v>
      </c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90"/>
      <c r="S3" s="291" t="s">
        <v>9</v>
      </c>
      <c r="T3" s="289"/>
      <c r="U3" s="289"/>
      <c r="V3" s="289"/>
      <c r="W3" s="289"/>
      <c r="X3" s="289"/>
      <c r="Y3" s="289"/>
      <c r="Z3" s="289"/>
      <c r="AA3" s="289"/>
      <c r="AB3" s="289"/>
      <c r="AC3" s="290"/>
      <c r="AD3" s="292" t="s">
        <v>37</v>
      </c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53"/>
    </row>
    <row r="4" spans="1:65" ht="15" customHeight="1" x14ac:dyDescent="0.35">
      <c r="A4" s="250" t="s">
        <v>36</v>
      </c>
      <c r="B4" s="244"/>
      <c r="C4" s="244"/>
      <c r="D4" s="251" t="s">
        <v>604</v>
      </c>
      <c r="E4" s="252"/>
      <c r="F4" s="253"/>
      <c r="G4" s="293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5"/>
      <c r="S4" s="293"/>
      <c r="T4" s="294"/>
      <c r="U4" s="294"/>
      <c r="V4" s="294"/>
      <c r="W4" s="294"/>
      <c r="X4" s="294"/>
      <c r="Y4" s="294"/>
      <c r="Z4" s="294"/>
      <c r="AA4" s="294"/>
      <c r="AB4" s="294"/>
      <c r="AC4" s="295"/>
      <c r="AD4" s="299" t="s">
        <v>37</v>
      </c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53"/>
    </row>
    <row r="5" spans="1:65" ht="15" customHeight="1" x14ac:dyDescent="0.35">
      <c r="A5" s="244"/>
      <c r="B5" s="244"/>
      <c r="C5" s="244"/>
      <c r="D5" s="254"/>
      <c r="E5" s="255"/>
      <c r="F5" s="256"/>
      <c r="G5" s="296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8"/>
      <c r="S5" s="296"/>
      <c r="T5" s="297"/>
      <c r="U5" s="297"/>
      <c r="V5" s="297"/>
      <c r="W5" s="297"/>
      <c r="X5" s="297"/>
      <c r="Y5" s="297"/>
      <c r="Z5" s="297"/>
      <c r="AA5" s="297"/>
      <c r="AB5" s="297"/>
      <c r="AC5" s="298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53"/>
    </row>
    <row r="6" spans="1:65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78">
        <v>130</v>
      </c>
      <c r="H6" s="279"/>
      <c r="I6" s="280"/>
      <c r="J6" s="278">
        <v>140</v>
      </c>
      <c r="K6" s="279"/>
      <c r="L6" s="280"/>
      <c r="M6" s="278">
        <v>145</v>
      </c>
      <c r="N6" s="279"/>
      <c r="O6" s="280"/>
      <c r="P6" s="278">
        <v>150</v>
      </c>
      <c r="Q6" s="279"/>
      <c r="R6" s="280"/>
      <c r="S6" s="278">
        <v>155</v>
      </c>
      <c r="T6" s="279"/>
      <c r="U6" s="280"/>
      <c r="V6" s="278">
        <v>158</v>
      </c>
      <c r="W6" s="279"/>
      <c r="X6" s="280"/>
      <c r="Y6" s="278">
        <v>161</v>
      </c>
      <c r="Z6" s="279"/>
      <c r="AA6" s="280"/>
      <c r="AB6" s="278">
        <v>164</v>
      </c>
      <c r="AC6" s="279"/>
      <c r="AD6" s="280"/>
      <c r="AE6" s="278">
        <v>170</v>
      </c>
      <c r="AF6" s="279"/>
      <c r="AG6" s="280"/>
      <c r="AH6" s="278">
        <v>172</v>
      </c>
      <c r="AI6" s="279"/>
      <c r="AJ6" s="280"/>
      <c r="AK6" s="278">
        <v>174</v>
      </c>
      <c r="AL6" s="279"/>
      <c r="AM6" s="280"/>
      <c r="AN6" s="278">
        <v>176</v>
      </c>
      <c r="AO6" s="279"/>
      <c r="AP6" s="280"/>
      <c r="AQ6" s="278">
        <v>178</v>
      </c>
      <c r="AR6" s="279"/>
      <c r="AS6" s="280"/>
      <c r="AT6" s="278">
        <v>180</v>
      </c>
      <c r="AU6" s="279"/>
      <c r="AV6" s="280"/>
      <c r="AW6" s="278">
        <v>182</v>
      </c>
      <c r="AX6" s="279"/>
      <c r="AY6" s="280"/>
      <c r="AZ6" s="278">
        <v>184</v>
      </c>
      <c r="BA6" s="279"/>
      <c r="BB6" s="280"/>
      <c r="BC6" s="278">
        <v>186</v>
      </c>
      <c r="BD6" s="279"/>
      <c r="BE6" s="280"/>
      <c r="BF6" s="281" t="s">
        <v>37</v>
      </c>
      <c r="BG6" s="282"/>
      <c r="BH6" s="283"/>
      <c r="BI6" s="54" t="s">
        <v>605</v>
      </c>
      <c r="BJ6" s="55" t="s">
        <v>606</v>
      </c>
      <c r="BK6" s="56" t="s">
        <v>607</v>
      </c>
      <c r="BL6" s="57" t="s">
        <v>608</v>
      </c>
      <c r="BM6" s="58"/>
    </row>
    <row r="7" spans="1:65" ht="18" customHeight="1" x14ac:dyDescent="0.45">
      <c r="A7" s="239"/>
      <c r="B7" s="234"/>
      <c r="C7" s="2" t="s">
        <v>20</v>
      </c>
      <c r="D7" s="2" t="s">
        <v>21</v>
      </c>
      <c r="E7" s="234"/>
      <c r="F7" s="242"/>
      <c r="G7" s="59"/>
      <c r="H7" s="60"/>
      <c r="I7" s="61"/>
      <c r="J7" s="59"/>
      <c r="K7" s="60"/>
      <c r="L7" s="61"/>
      <c r="M7" s="59"/>
      <c r="N7" s="60"/>
      <c r="O7" s="61"/>
      <c r="P7" s="59"/>
      <c r="Q7" s="60"/>
      <c r="R7" s="61"/>
      <c r="S7" s="59"/>
      <c r="T7" s="60"/>
      <c r="U7" s="61"/>
      <c r="V7" s="59"/>
      <c r="W7" s="60"/>
      <c r="X7" s="61"/>
      <c r="Y7" s="59"/>
      <c r="Z7" s="60"/>
      <c r="AA7" s="61"/>
      <c r="AB7" s="59"/>
      <c r="AC7" s="60"/>
      <c r="AD7" s="61"/>
      <c r="AE7" s="59"/>
      <c r="AF7" s="60"/>
      <c r="AG7" s="61"/>
      <c r="AH7" s="59"/>
      <c r="AI7" s="60"/>
      <c r="AJ7" s="61"/>
      <c r="AK7" s="59"/>
      <c r="AL7" s="60"/>
      <c r="AM7" s="61"/>
      <c r="AN7" s="59"/>
      <c r="AO7" s="60"/>
      <c r="AP7" s="61"/>
      <c r="AQ7" s="59"/>
      <c r="AR7" s="60"/>
      <c r="AS7" s="61"/>
      <c r="AT7" s="59"/>
      <c r="AU7" s="60"/>
      <c r="AV7" s="61"/>
      <c r="AW7" s="59"/>
      <c r="AX7" s="60"/>
      <c r="AY7" s="61"/>
      <c r="AZ7" s="59"/>
      <c r="BA7" s="60"/>
      <c r="BB7" s="61"/>
      <c r="BC7" s="59"/>
      <c r="BD7" s="60"/>
      <c r="BE7" s="61"/>
      <c r="BF7" s="59"/>
      <c r="BG7" s="60"/>
      <c r="BH7" s="61"/>
      <c r="BI7" s="94"/>
      <c r="BJ7" s="94"/>
      <c r="BK7" s="95"/>
      <c r="BL7" s="96"/>
      <c r="BM7" s="65"/>
    </row>
    <row r="8" spans="1:65" ht="28" x14ac:dyDescent="0.45">
      <c r="A8" s="38">
        <v>7</v>
      </c>
      <c r="B8" s="1">
        <v>3605376</v>
      </c>
      <c r="C8" s="66" t="s">
        <v>501</v>
      </c>
      <c r="D8" s="67" t="s">
        <v>157</v>
      </c>
      <c r="E8" s="7">
        <v>2002</v>
      </c>
      <c r="F8" s="8" t="s">
        <v>44</v>
      </c>
      <c r="G8" s="59"/>
      <c r="H8" s="73"/>
      <c r="I8" s="74"/>
      <c r="J8" s="72"/>
      <c r="K8" s="73"/>
      <c r="L8" s="74"/>
      <c r="M8" s="72"/>
      <c r="N8" s="73"/>
      <c r="O8" s="74"/>
      <c r="P8" s="72"/>
      <c r="Q8" s="73"/>
      <c r="R8" s="74"/>
      <c r="S8" s="72"/>
      <c r="T8" s="73"/>
      <c r="U8" s="74"/>
      <c r="V8" s="72"/>
      <c r="W8" s="73"/>
      <c r="X8" s="74"/>
      <c r="Y8" s="72"/>
      <c r="Z8" s="73"/>
      <c r="AA8" s="74"/>
      <c r="AB8" s="72"/>
      <c r="AC8" s="73"/>
      <c r="AD8" s="74"/>
      <c r="AE8" s="72"/>
      <c r="AF8" s="73"/>
      <c r="AG8" s="74"/>
      <c r="AH8" s="72"/>
      <c r="AI8" s="73"/>
      <c r="AJ8" s="74"/>
      <c r="AK8" s="72"/>
      <c r="AL8" s="73"/>
      <c r="AM8" s="74"/>
      <c r="AN8" s="72"/>
      <c r="AO8" s="73"/>
      <c r="AP8" s="74"/>
      <c r="AQ8" s="72"/>
      <c r="AR8" s="73"/>
      <c r="AS8" s="74"/>
      <c r="AT8" s="72"/>
      <c r="AU8" s="73"/>
      <c r="AV8" s="74"/>
      <c r="AW8" s="72"/>
      <c r="AX8" s="73"/>
      <c r="AY8" s="74"/>
      <c r="AZ8" s="72"/>
      <c r="BA8" s="73"/>
      <c r="BB8" s="74"/>
      <c r="BC8" s="72"/>
      <c r="BD8" s="73"/>
      <c r="BE8" s="74"/>
      <c r="BF8" s="72"/>
      <c r="BG8" s="73"/>
      <c r="BH8" s="74"/>
      <c r="BI8" s="94">
        <v>1</v>
      </c>
      <c r="BJ8" s="94">
        <v>1</v>
      </c>
      <c r="BK8" s="95">
        <v>174</v>
      </c>
      <c r="BL8" s="96">
        <v>1</v>
      </c>
      <c r="BM8" s="65"/>
    </row>
    <row r="9" spans="1:65" ht="30" customHeight="1" x14ac:dyDescent="0.45">
      <c r="A9" s="38">
        <v>6</v>
      </c>
      <c r="B9" s="1">
        <v>3605113</v>
      </c>
      <c r="C9" s="66" t="s">
        <v>500</v>
      </c>
      <c r="D9" s="67" t="s">
        <v>156</v>
      </c>
      <c r="E9" s="7">
        <v>2003</v>
      </c>
      <c r="F9" s="8" t="s">
        <v>52</v>
      </c>
      <c r="G9" s="59"/>
      <c r="H9" s="60"/>
      <c r="I9" s="61"/>
      <c r="J9" s="59"/>
      <c r="K9" s="60"/>
      <c r="L9" s="61"/>
      <c r="M9" s="59"/>
      <c r="N9" s="60"/>
      <c r="O9" s="61"/>
      <c r="P9" s="59"/>
      <c r="Q9" s="60"/>
      <c r="R9" s="61"/>
      <c r="S9" s="59"/>
      <c r="T9" s="60"/>
      <c r="U9" s="61"/>
      <c r="V9" s="59"/>
      <c r="W9" s="60"/>
      <c r="X9" s="61"/>
      <c r="Y9" s="59"/>
      <c r="Z9" s="60"/>
      <c r="AA9" s="61"/>
      <c r="AB9" s="59"/>
      <c r="AC9" s="60"/>
      <c r="AD9" s="61"/>
      <c r="AE9" s="59"/>
      <c r="AF9" s="60"/>
      <c r="AG9" s="61"/>
      <c r="AH9" s="59"/>
      <c r="AI9" s="60"/>
      <c r="AJ9" s="61"/>
      <c r="AK9" s="59"/>
      <c r="AL9" s="60"/>
      <c r="AM9" s="61"/>
      <c r="AN9" s="59"/>
      <c r="AO9" s="60"/>
      <c r="AP9" s="61"/>
      <c r="AQ9" s="59"/>
      <c r="AR9" s="60"/>
      <c r="AS9" s="61"/>
      <c r="AT9" s="59"/>
      <c r="AU9" s="60"/>
      <c r="AV9" s="61"/>
      <c r="AW9" s="59"/>
      <c r="AX9" s="60"/>
      <c r="AY9" s="61"/>
      <c r="AZ9" s="59"/>
      <c r="BA9" s="60"/>
      <c r="BB9" s="61"/>
      <c r="BC9" s="59"/>
      <c r="BD9" s="60"/>
      <c r="BE9" s="61"/>
      <c r="BF9" s="59"/>
      <c r="BG9" s="60"/>
      <c r="BH9" s="61"/>
      <c r="BI9" s="94">
        <v>1</v>
      </c>
      <c r="BJ9" s="94">
        <v>4</v>
      </c>
      <c r="BK9" s="95">
        <v>172</v>
      </c>
      <c r="BL9" s="96">
        <v>2</v>
      </c>
      <c r="BM9" s="65"/>
    </row>
    <row r="10" spans="1:65" ht="30" customHeight="1" x14ac:dyDescent="0.45">
      <c r="A10" s="38">
        <v>2</v>
      </c>
      <c r="B10" s="1">
        <v>3605188</v>
      </c>
      <c r="C10" s="66" t="s">
        <v>298</v>
      </c>
      <c r="D10" s="67" t="s">
        <v>299</v>
      </c>
      <c r="E10" s="7">
        <v>2002</v>
      </c>
      <c r="F10" s="8" t="s">
        <v>57</v>
      </c>
      <c r="G10" s="59"/>
      <c r="H10" s="60"/>
      <c r="I10" s="61"/>
      <c r="J10" s="59"/>
      <c r="K10" s="60"/>
      <c r="L10" s="61"/>
      <c r="M10" s="59"/>
      <c r="N10" s="60"/>
      <c r="O10" s="61"/>
      <c r="P10" s="59"/>
      <c r="Q10" s="60"/>
      <c r="R10" s="61"/>
      <c r="S10" s="59"/>
      <c r="T10" s="60"/>
      <c r="U10" s="61"/>
      <c r="V10" s="59"/>
      <c r="W10" s="60"/>
      <c r="X10" s="61"/>
      <c r="Y10" s="59"/>
      <c r="Z10" s="60"/>
      <c r="AA10" s="61"/>
      <c r="AB10" s="59"/>
      <c r="AC10" s="60"/>
      <c r="AD10" s="61"/>
      <c r="AE10" s="59"/>
      <c r="AF10" s="60"/>
      <c r="AG10" s="61"/>
      <c r="AH10" s="59"/>
      <c r="AI10" s="60"/>
      <c r="AJ10" s="61"/>
      <c r="AK10" s="59"/>
      <c r="AL10" s="60"/>
      <c r="AM10" s="61"/>
      <c r="AN10" s="59"/>
      <c r="AO10" s="60"/>
      <c r="AP10" s="61"/>
      <c r="AQ10" s="59"/>
      <c r="AR10" s="60"/>
      <c r="AS10" s="61"/>
      <c r="AT10" s="59"/>
      <c r="AU10" s="60"/>
      <c r="AV10" s="61"/>
      <c r="AW10" s="59"/>
      <c r="AX10" s="60"/>
      <c r="AY10" s="61"/>
      <c r="AZ10" s="59"/>
      <c r="BA10" s="60"/>
      <c r="BB10" s="61"/>
      <c r="BC10" s="59"/>
      <c r="BD10" s="60"/>
      <c r="BE10" s="61"/>
      <c r="BF10" s="59"/>
      <c r="BG10" s="60"/>
      <c r="BH10" s="61"/>
      <c r="BI10" s="94">
        <v>1</v>
      </c>
      <c r="BJ10" s="94">
        <v>2</v>
      </c>
      <c r="BK10" s="95">
        <v>170</v>
      </c>
      <c r="BL10" s="96">
        <v>3</v>
      </c>
      <c r="BM10" s="65"/>
    </row>
    <row r="11" spans="1:65" ht="30" customHeight="1" x14ac:dyDescent="0.45">
      <c r="A11" s="38">
        <v>5</v>
      </c>
      <c r="B11" s="1">
        <v>3605276</v>
      </c>
      <c r="C11" s="66" t="s">
        <v>498</v>
      </c>
      <c r="D11" s="67" t="s">
        <v>96</v>
      </c>
      <c r="E11" s="7">
        <v>2002</v>
      </c>
      <c r="F11" s="8" t="s">
        <v>77</v>
      </c>
      <c r="G11" s="59"/>
      <c r="H11" s="60"/>
      <c r="I11" s="61"/>
      <c r="J11" s="59"/>
      <c r="K11" s="60"/>
      <c r="L11" s="61"/>
      <c r="M11" s="59"/>
      <c r="N11" s="60"/>
      <c r="O11" s="61"/>
      <c r="P11" s="59"/>
      <c r="Q11" s="60"/>
      <c r="R11" s="61"/>
      <c r="S11" s="59"/>
      <c r="T11" s="60"/>
      <c r="U11" s="61"/>
      <c r="V11" s="59"/>
      <c r="W11" s="60"/>
      <c r="X11" s="61"/>
      <c r="Y11" s="59"/>
      <c r="Z11" s="60"/>
      <c r="AA11" s="61"/>
      <c r="AB11" s="59"/>
      <c r="AC11" s="60"/>
      <c r="AD11" s="61"/>
      <c r="AE11" s="59"/>
      <c r="AF11" s="60"/>
      <c r="AG11" s="61"/>
      <c r="AH11" s="59"/>
      <c r="AI11" s="60"/>
      <c r="AJ11" s="61"/>
      <c r="AK11" s="59"/>
      <c r="AL11" s="60"/>
      <c r="AM11" s="61"/>
      <c r="AN11" s="59"/>
      <c r="AO11" s="60"/>
      <c r="AP11" s="61"/>
      <c r="AQ11" s="59"/>
      <c r="AR11" s="60"/>
      <c r="AS11" s="61"/>
      <c r="AT11" s="59"/>
      <c r="AU11" s="60"/>
      <c r="AV11" s="61"/>
      <c r="AW11" s="59"/>
      <c r="AX11" s="60"/>
      <c r="AY11" s="61"/>
      <c r="AZ11" s="59"/>
      <c r="BA11" s="60"/>
      <c r="BB11" s="61"/>
      <c r="BC11" s="59"/>
      <c r="BD11" s="60"/>
      <c r="BE11" s="61"/>
      <c r="BF11" s="59"/>
      <c r="BG11" s="60"/>
      <c r="BH11" s="61"/>
      <c r="BI11" s="94">
        <v>1</v>
      </c>
      <c r="BJ11" s="94">
        <v>3</v>
      </c>
      <c r="BK11" s="95">
        <v>167</v>
      </c>
      <c r="BL11" s="96">
        <v>4</v>
      </c>
      <c r="BM11" s="65"/>
    </row>
    <row r="12" spans="1:65" ht="30" customHeight="1" x14ac:dyDescent="0.45">
      <c r="A12" s="38">
        <v>8</v>
      </c>
      <c r="B12" s="1">
        <v>3605746</v>
      </c>
      <c r="C12" s="66" t="s">
        <v>535</v>
      </c>
      <c r="D12" s="67" t="s">
        <v>156</v>
      </c>
      <c r="E12" s="7">
        <v>2003</v>
      </c>
      <c r="F12" s="8" t="s">
        <v>42</v>
      </c>
      <c r="G12" s="59"/>
      <c r="H12" s="60"/>
      <c r="I12" s="61"/>
      <c r="J12" s="59"/>
      <c r="K12" s="60"/>
      <c r="L12" s="61"/>
      <c r="M12" s="59"/>
      <c r="N12" s="60"/>
      <c r="O12" s="61"/>
      <c r="P12" s="59"/>
      <c r="Q12" s="60"/>
      <c r="R12" s="61"/>
      <c r="S12" s="59"/>
      <c r="T12" s="60"/>
      <c r="U12" s="61"/>
      <c r="V12" s="59"/>
      <c r="W12" s="60"/>
      <c r="X12" s="61"/>
      <c r="Y12" s="59"/>
      <c r="Z12" s="60"/>
      <c r="AA12" s="61"/>
      <c r="AB12" s="59"/>
      <c r="AC12" s="60"/>
      <c r="AD12" s="61"/>
      <c r="AE12" s="59"/>
      <c r="AF12" s="60"/>
      <c r="AG12" s="61"/>
      <c r="AH12" s="59"/>
      <c r="AI12" s="60"/>
      <c r="AJ12" s="61"/>
      <c r="AK12" s="59"/>
      <c r="AL12" s="60"/>
      <c r="AM12" s="61"/>
      <c r="AN12" s="59"/>
      <c r="AO12" s="60"/>
      <c r="AP12" s="61"/>
      <c r="AQ12" s="59"/>
      <c r="AR12" s="60"/>
      <c r="AS12" s="61"/>
      <c r="AT12" s="59"/>
      <c r="AU12" s="60"/>
      <c r="AV12" s="61"/>
      <c r="AW12" s="59"/>
      <c r="AX12" s="60"/>
      <c r="AY12" s="61"/>
      <c r="AZ12" s="59"/>
      <c r="BA12" s="60"/>
      <c r="BB12" s="61"/>
      <c r="BC12" s="59"/>
      <c r="BD12" s="60"/>
      <c r="BE12" s="61"/>
      <c r="BF12" s="59"/>
      <c r="BG12" s="60"/>
      <c r="BH12" s="61"/>
      <c r="BI12" s="94">
        <v>1</v>
      </c>
      <c r="BJ12" s="94">
        <v>0</v>
      </c>
      <c r="BK12" s="95">
        <v>155</v>
      </c>
      <c r="BL12" s="96">
        <v>5</v>
      </c>
      <c r="BM12" s="65"/>
    </row>
    <row r="13" spans="1:65" ht="30" customHeight="1" x14ac:dyDescent="0.45">
      <c r="A13" s="38">
        <v>4</v>
      </c>
      <c r="B13" s="1">
        <v>3608578</v>
      </c>
      <c r="C13" s="66" t="s">
        <v>443</v>
      </c>
      <c r="D13" s="67" t="s">
        <v>47</v>
      </c>
      <c r="E13" s="7">
        <v>2003</v>
      </c>
      <c r="F13" s="8" t="s">
        <v>77</v>
      </c>
      <c r="G13" s="59"/>
      <c r="H13" s="73"/>
      <c r="I13" s="74"/>
      <c r="J13" s="72"/>
      <c r="K13" s="73"/>
      <c r="L13" s="74"/>
      <c r="M13" s="72"/>
      <c r="N13" s="73"/>
      <c r="O13" s="74"/>
      <c r="P13" s="72"/>
      <c r="Q13" s="73"/>
      <c r="R13" s="74"/>
      <c r="S13" s="72"/>
      <c r="T13" s="73"/>
      <c r="U13" s="74"/>
      <c r="V13" s="72"/>
      <c r="W13" s="73"/>
      <c r="X13" s="74"/>
      <c r="Y13" s="72"/>
      <c r="Z13" s="73"/>
      <c r="AA13" s="74"/>
      <c r="AB13" s="72"/>
      <c r="AC13" s="73"/>
      <c r="AD13" s="74"/>
      <c r="AE13" s="72"/>
      <c r="AF13" s="73"/>
      <c r="AG13" s="74"/>
      <c r="AH13" s="72"/>
      <c r="AI13" s="73"/>
      <c r="AJ13" s="74"/>
      <c r="AK13" s="72"/>
      <c r="AL13" s="73"/>
      <c r="AM13" s="74"/>
      <c r="AN13" s="72"/>
      <c r="AO13" s="73"/>
      <c r="AP13" s="74"/>
      <c r="AQ13" s="72"/>
      <c r="AR13" s="73"/>
      <c r="AS13" s="74"/>
      <c r="AT13" s="72"/>
      <c r="AU13" s="73"/>
      <c r="AV13" s="74"/>
      <c r="AW13" s="72"/>
      <c r="AX13" s="73"/>
      <c r="AY13" s="74"/>
      <c r="AZ13" s="72"/>
      <c r="BA13" s="73"/>
      <c r="BB13" s="74"/>
      <c r="BC13" s="72"/>
      <c r="BD13" s="73"/>
      <c r="BE13" s="74"/>
      <c r="BF13" s="72"/>
      <c r="BG13" s="73"/>
      <c r="BH13" s="74"/>
      <c r="BI13" s="104">
        <v>1</v>
      </c>
      <c r="BJ13" s="94">
        <v>1</v>
      </c>
      <c r="BK13" s="95">
        <v>155</v>
      </c>
      <c r="BL13" s="96">
        <v>6</v>
      </c>
      <c r="BM13" s="65"/>
    </row>
    <row r="14" spans="1:65" s="53" customFormat="1" ht="28.5" customHeight="1" x14ac:dyDescent="0.35">
      <c r="A14" s="284" t="s">
        <v>22</v>
      </c>
      <c r="B14" s="274"/>
      <c r="C14" s="274"/>
      <c r="D14" s="285" t="s">
        <v>609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69"/>
      <c r="AC14" s="269"/>
      <c r="AD14" s="269"/>
      <c r="AE14" s="269"/>
      <c r="AF14" s="269"/>
      <c r="AG14" s="269"/>
      <c r="AH14" s="287" t="s">
        <v>620</v>
      </c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</row>
    <row r="15" spans="1:65" s="53" customFormat="1" ht="18" customHeight="1" x14ac:dyDescent="0.35">
      <c r="A15" s="271" t="s">
        <v>610</v>
      </c>
      <c r="B15" s="272"/>
      <c r="C15" s="272"/>
      <c r="D15" s="268" t="s">
        <v>611</v>
      </c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73" t="s">
        <v>621</v>
      </c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</row>
    <row r="16" spans="1:65" s="53" customFormat="1" ht="18" customHeight="1" x14ac:dyDescent="0.35">
      <c r="A16" s="271" t="s">
        <v>612</v>
      </c>
      <c r="B16" s="275"/>
      <c r="C16" s="275"/>
      <c r="D16" s="268" t="s">
        <v>613</v>
      </c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</row>
    <row r="17" spans="1:64" s="53" customFormat="1" ht="18" customHeight="1" x14ac:dyDescent="0.35">
      <c r="A17" s="271" t="s">
        <v>614</v>
      </c>
      <c r="B17" s="272"/>
      <c r="C17" s="272"/>
      <c r="D17" s="268" t="s">
        <v>615</v>
      </c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76" t="s">
        <v>622</v>
      </c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</row>
    <row r="18" spans="1:64" s="53" customFormat="1" ht="18" customHeight="1" x14ac:dyDescent="0.35">
      <c r="A18" s="271"/>
      <c r="B18" s="272"/>
      <c r="C18" s="272"/>
      <c r="D18" s="277" t="s">
        <v>616</v>
      </c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</row>
    <row r="19" spans="1:64" s="53" customFormat="1" ht="48" customHeight="1" x14ac:dyDescent="0.35">
      <c r="A19" s="268" t="s">
        <v>25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70" t="s">
        <v>26</v>
      </c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</row>
  </sheetData>
  <mergeCells count="56">
    <mergeCell ref="A1:C2"/>
    <mergeCell ref="D1:F1"/>
    <mergeCell ref="G1:AC1"/>
    <mergeCell ref="AD1:BI1"/>
    <mergeCell ref="BJ1:BL2"/>
    <mergeCell ref="D2:F2"/>
    <mergeCell ref="G2:AC2"/>
    <mergeCell ref="AD2:BI2"/>
    <mergeCell ref="A4:C5"/>
    <mergeCell ref="D4:F5"/>
    <mergeCell ref="G4:R5"/>
    <mergeCell ref="S4:AC5"/>
    <mergeCell ref="AD4:BL5"/>
    <mergeCell ref="A3:C3"/>
    <mergeCell ref="D3:F3"/>
    <mergeCell ref="G3:R3"/>
    <mergeCell ref="S3:AC3"/>
    <mergeCell ref="AD3:BL3"/>
    <mergeCell ref="B6:B7"/>
    <mergeCell ref="C6:D6"/>
    <mergeCell ref="E6:E7"/>
    <mergeCell ref="F6:F7"/>
    <mergeCell ref="G6:I6"/>
    <mergeCell ref="A14:C14"/>
    <mergeCell ref="D14:AG14"/>
    <mergeCell ref="AH14:BL14"/>
    <mergeCell ref="AB6:AD6"/>
    <mergeCell ref="AE6:AG6"/>
    <mergeCell ref="AH6:AJ6"/>
    <mergeCell ref="AK6:AM6"/>
    <mergeCell ref="AN6:AP6"/>
    <mergeCell ref="AQ6:AS6"/>
    <mergeCell ref="J6:L6"/>
    <mergeCell ref="M6:O6"/>
    <mergeCell ref="P6:R6"/>
    <mergeCell ref="S6:U6"/>
    <mergeCell ref="V6:X6"/>
    <mergeCell ref="Y6:AA6"/>
    <mergeCell ref="A6:A7"/>
    <mergeCell ref="AT6:AV6"/>
    <mergeCell ref="AW6:AY6"/>
    <mergeCell ref="AZ6:BB6"/>
    <mergeCell ref="BC6:BE6"/>
    <mergeCell ref="BF6:BH6"/>
    <mergeCell ref="A19:P19"/>
    <mergeCell ref="Q19:BL19"/>
    <mergeCell ref="A15:C15"/>
    <mergeCell ref="D15:AG15"/>
    <mergeCell ref="AH15:BL16"/>
    <mergeCell ref="A16:C16"/>
    <mergeCell ref="D16:AG16"/>
    <mergeCell ref="A17:C17"/>
    <mergeCell ref="D17:AG17"/>
    <mergeCell ref="AH17:BL18"/>
    <mergeCell ref="A18:C18"/>
    <mergeCell ref="D18:AG18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34"/>
  <sheetViews>
    <sheetView zoomScale="70" zoomScaleNormal="70" workbookViewId="0">
      <selection activeCell="N1" sqref="N1:N1048576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7.75" customHeight="1" x14ac:dyDescent="0.35">
      <c r="A2" s="244"/>
      <c r="B2" s="244"/>
      <c r="C2" s="244"/>
      <c r="D2" s="262" t="s">
        <v>598</v>
      </c>
      <c r="E2" s="262"/>
      <c r="F2" s="262"/>
      <c r="G2" s="263" t="s">
        <v>599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49</v>
      </c>
      <c r="B4" s="244"/>
      <c r="C4" s="244"/>
      <c r="D4" s="251" t="s">
        <v>603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/>
      <c r="D6" s="240"/>
      <c r="E6" s="234" t="s">
        <v>14</v>
      </c>
      <c r="F6" s="241" t="s">
        <v>15</v>
      </c>
      <c r="G6" s="374" t="s">
        <v>602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375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38">
        <v>1</v>
      </c>
      <c r="B8" s="24">
        <v>3608630</v>
      </c>
      <c r="C8" s="35" t="s">
        <v>433</v>
      </c>
      <c r="D8" s="35" t="s">
        <v>106</v>
      </c>
      <c r="E8" s="7">
        <v>1983</v>
      </c>
      <c r="F8" s="9" t="s">
        <v>141</v>
      </c>
      <c r="G8" s="36" t="s">
        <v>49</v>
      </c>
      <c r="H8" s="10"/>
      <c r="I8" s="10"/>
      <c r="J8" s="10"/>
      <c r="K8" s="11">
        <v>5.59</v>
      </c>
      <c r="L8" s="10">
        <v>1</v>
      </c>
      <c r="M8" s="3"/>
    </row>
    <row r="9" spans="1:13" ht="30" customHeight="1" x14ac:dyDescent="0.35">
      <c r="A9" s="38">
        <v>2</v>
      </c>
      <c r="B9" s="24">
        <v>3601103</v>
      </c>
      <c r="C9" s="35" t="s">
        <v>415</v>
      </c>
      <c r="D9" s="35" t="s">
        <v>66</v>
      </c>
      <c r="E9" s="7">
        <v>1979</v>
      </c>
      <c r="F9" s="9" t="s">
        <v>85</v>
      </c>
      <c r="G9" s="36" t="s">
        <v>49</v>
      </c>
      <c r="H9" s="10"/>
      <c r="I9" s="10"/>
      <c r="J9" s="10"/>
      <c r="K9" s="11">
        <v>5.48</v>
      </c>
      <c r="L9" s="10">
        <v>2</v>
      </c>
      <c r="M9" s="3"/>
    </row>
    <row r="10" spans="1:13" ht="30" customHeight="1" x14ac:dyDescent="0.35">
      <c r="A10" s="38">
        <v>3</v>
      </c>
      <c r="B10" s="24">
        <v>3603372</v>
      </c>
      <c r="C10" s="35" t="s">
        <v>554</v>
      </c>
      <c r="D10" s="35" t="s">
        <v>261</v>
      </c>
      <c r="E10" s="7">
        <v>1977</v>
      </c>
      <c r="F10" s="9" t="s">
        <v>42</v>
      </c>
      <c r="G10" s="36" t="s">
        <v>49</v>
      </c>
      <c r="H10" s="10"/>
      <c r="I10" s="10"/>
      <c r="J10" s="10"/>
      <c r="K10" s="11">
        <v>4.7300000000000004</v>
      </c>
      <c r="L10" s="10">
        <v>3</v>
      </c>
      <c r="M10" s="3"/>
    </row>
    <row r="11" spans="1:13" ht="30" customHeight="1" x14ac:dyDescent="0.35">
      <c r="A11" s="38">
        <v>4</v>
      </c>
      <c r="B11" s="24">
        <v>3604464</v>
      </c>
      <c r="C11" s="35" t="s">
        <v>342</v>
      </c>
      <c r="D11" s="35" t="s">
        <v>123</v>
      </c>
      <c r="E11" s="7">
        <v>1975</v>
      </c>
      <c r="F11" s="9" t="s">
        <v>42</v>
      </c>
      <c r="G11" s="36" t="s">
        <v>49</v>
      </c>
      <c r="H11" s="10"/>
      <c r="I11" s="10"/>
      <c r="J11" s="10"/>
      <c r="K11" s="11">
        <v>3.8</v>
      </c>
      <c r="L11" s="10">
        <v>4</v>
      </c>
      <c r="M11" s="3"/>
    </row>
    <row r="12" spans="1:13" ht="30" customHeight="1" x14ac:dyDescent="0.35">
      <c r="A12" s="38">
        <v>5</v>
      </c>
      <c r="B12" s="24">
        <v>3602794</v>
      </c>
      <c r="C12" s="35" t="s">
        <v>62</v>
      </c>
      <c r="D12" s="35" t="s">
        <v>47</v>
      </c>
      <c r="E12" s="7">
        <v>1976</v>
      </c>
      <c r="F12" s="9" t="s">
        <v>42</v>
      </c>
      <c r="G12" s="36" t="s">
        <v>49</v>
      </c>
      <c r="H12" s="10"/>
      <c r="I12" s="10"/>
      <c r="J12" s="10"/>
      <c r="K12" s="11">
        <v>3.68</v>
      </c>
      <c r="L12" s="10">
        <v>5</v>
      </c>
      <c r="M12" s="3"/>
    </row>
    <row r="13" spans="1:13" ht="30" customHeight="1" x14ac:dyDescent="0.35">
      <c r="A13" s="32"/>
      <c r="B13" s="39"/>
      <c r="C13" s="40"/>
      <c r="D13" s="41"/>
      <c r="E13" s="42"/>
      <c r="F13" s="43"/>
      <c r="G13" s="44"/>
      <c r="H13" s="45"/>
      <c r="I13" s="45"/>
      <c r="J13" s="45"/>
      <c r="K13" s="46"/>
      <c r="L13" s="45"/>
      <c r="M13" s="3"/>
    </row>
    <row r="14" spans="1:13" ht="30" customHeight="1" x14ac:dyDescent="0.35">
      <c r="A14" s="4"/>
      <c r="B14" s="26"/>
      <c r="C14" s="34"/>
      <c r="D14" s="35"/>
      <c r="E14" s="7"/>
      <c r="F14" s="8"/>
      <c r="G14" s="36"/>
      <c r="H14" s="10"/>
      <c r="I14" s="10"/>
      <c r="J14" s="10"/>
      <c r="K14" s="11"/>
      <c r="L14" s="10"/>
      <c r="M14" s="3"/>
    </row>
    <row r="15" spans="1:13" ht="30" customHeight="1" x14ac:dyDescent="0.35">
      <c r="A15" s="4"/>
      <c r="B15" s="26"/>
      <c r="C15" s="34"/>
      <c r="D15" s="35"/>
      <c r="E15" s="7"/>
      <c r="F15" s="8"/>
      <c r="G15" s="36"/>
      <c r="H15" s="10"/>
      <c r="I15" s="10"/>
      <c r="J15" s="10"/>
      <c r="K15" s="11"/>
      <c r="L15" s="10"/>
      <c r="M15" s="3"/>
    </row>
    <row r="16" spans="1:13" ht="30" customHeight="1" x14ac:dyDescent="0.35">
      <c r="A16" s="4"/>
      <c r="B16" s="26"/>
      <c r="C16" s="34"/>
      <c r="D16" s="35"/>
      <c r="E16" s="7"/>
      <c r="F16" s="8"/>
      <c r="G16" s="36"/>
      <c r="H16" s="10"/>
      <c r="I16" s="10"/>
      <c r="J16" s="10"/>
      <c r="K16" s="11"/>
      <c r="L16" s="10"/>
      <c r="M16" s="3"/>
    </row>
    <row r="17" spans="1:13" ht="30" customHeight="1" x14ac:dyDescent="0.35">
      <c r="A17" s="4"/>
      <c r="B17" s="26"/>
      <c r="C17" s="34"/>
      <c r="D17" s="35"/>
      <c r="E17" s="7"/>
      <c r="F17" s="8"/>
      <c r="G17" s="36"/>
      <c r="H17" s="10"/>
      <c r="I17" s="10"/>
      <c r="J17" s="10"/>
      <c r="K17" s="11"/>
      <c r="L17" s="10"/>
      <c r="M17" s="3"/>
    </row>
    <row r="18" spans="1:13" ht="30" customHeight="1" x14ac:dyDescent="0.35">
      <c r="A18" s="4"/>
      <c r="B18" s="26"/>
      <c r="C18" s="34"/>
      <c r="D18" s="35"/>
      <c r="E18" s="7"/>
      <c r="F18" s="8"/>
      <c r="G18" s="36"/>
      <c r="H18" s="10"/>
      <c r="I18" s="10"/>
      <c r="J18" s="10"/>
      <c r="K18" s="11"/>
      <c r="L18" s="10"/>
      <c r="M18" s="3"/>
    </row>
    <row r="19" spans="1:13" ht="30" customHeight="1" x14ac:dyDescent="0.35">
      <c r="A19" s="4"/>
      <c r="B19" s="26"/>
      <c r="C19" s="34"/>
      <c r="D19" s="35"/>
      <c r="E19" s="7"/>
      <c r="F19" s="8"/>
      <c r="G19" s="36"/>
      <c r="H19" s="10"/>
      <c r="I19" s="10"/>
      <c r="J19" s="10"/>
      <c r="K19" s="11"/>
      <c r="L19" s="10"/>
      <c r="M19" s="3"/>
    </row>
    <row r="20" spans="1:13" ht="30" customHeight="1" x14ac:dyDescent="0.35">
      <c r="A20" s="4"/>
      <c r="B20" s="26"/>
      <c r="C20" s="34"/>
      <c r="D20" s="35"/>
      <c r="E20" s="7"/>
      <c r="F20" s="8"/>
      <c r="G20" s="36"/>
      <c r="H20" s="10"/>
      <c r="I20" s="10"/>
      <c r="J20" s="10"/>
      <c r="K20" s="11"/>
      <c r="L20" s="10"/>
      <c r="M20" s="3"/>
    </row>
    <row r="21" spans="1:13" ht="30" customHeight="1" x14ac:dyDescent="0.35">
      <c r="A21" s="4"/>
      <c r="B21" s="26"/>
      <c r="C21" s="34"/>
      <c r="D21" s="35"/>
      <c r="E21" s="7"/>
      <c r="F21" s="8"/>
      <c r="G21" s="36"/>
      <c r="H21" s="10"/>
      <c r="I21" s="10"/>
      <c r="J21" s="10"/>
      <c r="K21" s="11"/>
      <c r="L21" s="10"/>
      <c r="M21" s="3"/>
    </row>
    <row r="22" spans="1:13" ht="30" customHeight="1" x14ac:dyDescent="0.35">
      <c r="A22" s="4"/>
      <c r="B22" s="26"/>
      <c r="C22" s="34"/>
      <c r="D22" s="35"/>
      <c r="E22" s="7"/>
      <c r="F22" s="8"/>
      <c r="G22" s="36"/>
      <c r="H22" s="10"/>
      <c r="I22" s="10"/>
      <c r="J22" s="10"/>
      <c r="K22" s="11"/>
      <c r="L22" s="10"/>
      <c r="M22" s="3"/>
    </row>
    <row r="23" spans="1:13" ht="30" customHeight="1" x14ac:dyDescent="0.35">
      <c r="A23" s="4"/>
      <c r="B23" s="26"/>
      <c r="C23" s="34"/>
      <c r="D23" s="35"/>
      <c r="E23" s="7"/>
      <c r="F23" s="8"/>
      <c r="G23" s="36"/>
      <c r="H23" s="10"/>
      <c r="I23" s="10"/>
      <c r="J23" s="10"/>
      <c r="K23" s="11"/>
      <c r="L23" s="10"/>
      <c r="M23" s="3"/>
    </row>
    <row r="24" spans="1:13" ht="30" customHeight="1" x14ac:dyDescent="0.35">
      <c r="A24" s="4"/>
      <c r="B24" s="26"/>
      <c r="C24" s="34"/>
      <c r="D24" s="35"/>
      <c r="E24" s="7"/>
      <c r="F24" s="8"/>
      <c r="G24" s="36"/>
      <c r="H24" s="10"/>
      <c r="I24" s="10"/>
      <c r="J24" s="10"/>
      <c r="K24" s="11"/>
      <c r="L24" s="10"/>
      <c r="M24" s="3"/>
    </row>
    <row r="25" spans="1:13" ht="30" customHeight="1" x14ac:dyDescent="0.35">
      <c r="A25" s="4"/>
      <c r="B25" s="26"/>
      <c r="C25" s="34"/>
      <c r="D25" s="35"/>
      <c r="E25" s="7"/>
      <c r="F25" s="8"/>
      <c r="G25" s="36"/>
      <c r="H25" s="10"/>
      <c r="I25" s="10"/>
      <c r="J25" s="10"/>
      <c r="K25" s="11"/>
      <c r="L25" s="10"/>
      <c r="M25" s="3"/>
    </row>
    <row r="26" spans="1:13" ht="30" customHeight="1" x14ac:dyDescent="0.35">
      <c r="A26" s="4"/>
      <c r="B26" s="26"/>
      <c r="C26" s="34"/>
      <c r="D26" s="35"/>
      <c r="E26" s="7"/>
      <c r="F26" s="8"/>
      <c r="G26" s="36"/>
      <c r="H26" s="10"/>
      <c r="I26" s="10"/>
      <c r="J26" s="10"/>
      <c r="K26" s="11"/>
      <c r="L26" s="10"/>
      <c r="M26" s="3"/>
    </row>
    <row r="27" spans="1:13" ht="30" customHeight="1" x14ac:dyDescent="0.35">
      <c r="A27" s="4"/>
      <c r="B27" s="26"/>
      <c r="C27" s="34"/>
      <c r="D27" s="35"/>
      <c r="E27" s="7"/>
      <c r="F27" s="8"/>
      <c r="G27" s="36"/>
      <c r="H27" s="10"/>
      <c r="I27" s="10"/>
      <c r="J27" s="10"/>
      <c r="K27" s="11"/>
      <c r="L27" s="10"/>
      <c r="M27" s="3"/>
    </row>
    <row r="28" spans="1:13" ht="30" customHeight="1" x14ac:dyDescent="0.35">
      <c r="A28" s="4"/>
      <c r="B28" s="26"/>
      <c r="C28" s="34"/>
      <c r="D28" s="35"/>
      <c r="E28" s="7"/>
      <c r="F28" s="8"/>
      <c r="G28" s="36"/>
      <c r="H28" s="10"/>
      <c r="I28" s="10"/>
      <c r="J28" s="10"/>
      <c r="K28" s="11"/>
      <c r="L28" s="10"/>
      <c r="M28" s="3"/>
    </row>
    <row r="29" spans="1:13" ht="27.9" customHeight="1" x14ac:dyDescent="0.35">
      <c r="A29" s="4"/>
      <c r="B29" s="26"/>
      <c r="C29" s="34"/>
      <c r="D29" s="35"/>
      <c r="E29" s="17"/>
      <c r="F29" s="48"/>
      <c r="G29" s="49"/>
      <c r="H29" s="19"/>
      <c r="I29" s="19"/>
      <c r="J29" s="19"/>
      <c r="K29" s="11"/>
      <c r="L29" s="19"/>
      <c r="M29" s="20"/>
    </row>
    <row r="30" spans="1:13" ht="27.9" customHeight="1" x14ac:dyDescent="0.35">
      <c r="A30" s="4"/>
      <c r="B30" s="26"/>
      <c r="C30" s="34"/>
      <c r="D30" s="35"/>
      <c r="E30" s="21"/>
      <c r="F30" s="50"/>
      <c r="G30" s="51"/>
      <c r="H30" s="19"/>
      <c r="I30" s="19"/>
      <c r="J30" s="19"/>
      <c r="K30" s="11"/>
      <c r="L30" s="19"/>
      <c r="M30" s="20"/>
    </row>
    <row r="31" spans="1:13" ht="21" customHeight="1" x14ac:dyDescent="0.35">
      <c r="A31" s="235" t="s">
        <v>22</v>
      </c>
      <c r="B31" s="236"/>
      <c r="C31" s="237"/>
      <c r="D31" s="222" t="s">
        <v>23</v>
      </c>
      <c r="E31" s="223"/>
      <c r="F31" s="223"/>
      <c r="G31" s="224"/>
      <c r="H31" s="222" t="s">
        <v>24</v>
      </c>
      <c r="I31" s="223"/>
      <c r="J31" s="223"/>
      <c r="K31" s="224"/>
      <c r="L31" s="15"/>
    </row>
    <row r="32" spans="1:13" ht="42.75" customHeight="1" x14ac:dyDescent="0.35">
      <c r="A32" s="222" t="s">
        <v>25</v>
      </c>
      <c r="B32" s="223"/>
      <c r="C32" s="223"/>
      <c r="D32" s="223"/>
      <c r="E32" s="223"/>
      <c r="F32" s="224"/>
      <c r="G32" s="225" t="s">
        <v>26</v>
      </c>
      <c r="H32" s="226"/>
      <c r="I32" s="226"/>
      <c r="J32" s="226"/>
      <c r="K32" s="226"/>
      <c r="L32" s="227"/>
    </row>
    <row r="34" spans="2:2" ht="15" x14ac:dyDescent="0.35">
      <c r="B34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1:C31"/>
    <mergeCell ref="D31:G31"/>
    <mergeCell ref="H31:K31"/>
    <mergeCell ref="A6:A7"/>
    <mergeCell ref="B6:B7"/>
    <mergeCell ref="C6:D6"/>
    <mergeCell ref="E6:E7"/>
    <mergeCell ref="F6:F7"/>
    <mergeCell ref="G6:G7"/>
    <mergeCell ref="A32:F32"/>
    <mergeCell ref="G32:L32"/>
    <mergeCell ref="H6:J6"/>
    <mergeCell ref="K6:K7"/>
    <mergeCell ref="L6:L7"/>
  </mergeCells>
  <pageMargins left="0.23" right="0.2" top="0.23" bottom="0.16" header="0.24" footer="0.2"/>
  <pageSetup paperSize="9" scale="7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49"/>
  <sheetViews>
    <sheetView zoomScale="70" zoomScaleNormal="70" workbookViewId="0">
      <selection activeCell="N1" sqref="N1:N1048576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34" t="s">
        <v>0</v>
      </c>
      <c r="E1" s="317"/>
      <c r="F1" s="317"/>
      <c r="G1" s="234" t="s">
        <v>1</v>
      </c>
      <c r="H1" s="317"/>
      <c r="I1" s="317"/>
      <c r="J1" s="317"/>
      <c r="K1" s="249" t="s">
        <v>2</v>
      </c>
      <c r="L1" s="261"/>
      <c r="M1" s="261"/>
    </row>
    <row r="2" spans="1:13" ht="27.75" customHeight="1" x14ac:dyDescent="0.35">
      <c r="A2" s="244"/>
      <c r="B2" s="244"/>
      <c r="C2" s="244"/>
      <c r="D2" s="262" t="s">
        <v>598</v>
      </c>
      <c r="E2" s="262"/>
      <c r="F2" s="262"/>
      <c r="G2" s="364" t="s">
        <v>599</v>
      </c>
      <c r="H2" s="365"/>
      <c r="I2" s="317"/>
      <c r="J2" s="317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379" t="s">
        <v>7</v>
      </c>
      <c r="E3" s="380"/>
      <c r="F3" s="380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29</v>
      </c>
      <c r="B4" s="244"/>
      <c r="C4" s="244"/>
      <c r="D4" s="381" t="s">
        <v>603</v>
      </c>
      <c r="E4" s="382"/>
      <c r="F4" s="382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382"/>
      <c r="E5" s="382"/>
      <c r="F5" s="382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44"/>
      <c r="B6" s="234" t="s">
        <v>12</v>
      </c>
      <c r="C6" s="234"/>
      <c r="D6" s="248"/>
      <c r="E6" s="234" t="s">
        <v>14</v>
      </c>
      <c r="F6" s="234" t="s">
        <v>15</v>
      </c>
      <c r="G6" s="378" t="s">
        <v>602</v>
      </c>
      <c r="H6" s="234" t="s">
        <v>16</v>
      </c>
      <c r="I6" s="234"/>
      <c r="J6" s="234"/>
      <c r="K6" s="234" t="s">
        <v>17</v>
      </c>
      <c r="L6" s="234" t="s">
        <v>18</v>
      </c>
      <c r="M6" s="234" t="s">
        <v>19</v>
      </c>
    </row>
    <row r="7" spans="1:13" ht="18" customHeight="1" x14ac:dyDescent="0.35">
      <c r="A7" s="244"/>
      <c r="B7" s="234"/>
      <c r="C7" s="2" t="s">
        <v>20</v>
      </c>
      <c r="D7" s="2" t="s">
        <v>21</v>
      </c>
      <c r="E7" s="234"/>
      <c r="F7" s="234"/>
      <c r="G7" s="378"/>
      <c r="H7" s="3">
        <v>1</v>
      </c>
      <c r="I7" s="3">
        <v>2</v>
      </c>
      <c r="J7" s="3">
        <v>3</v>
      </c>
      <c r="K7" s="376"/>
      <c r="L7" s="234"/>
      <c r="M7" s="234"/>
    </row>
    <row r="8" spans="1:13" ht="30" customHeight="1" x14ac:dyDescent="0.35">
      <c r="A8" s="38">
        <v>1</v>
      </c>
      <c r="B8" s="26">
        <v>3605190</v>
      </c>
      <c r="C8" s="35" t="s">
        <v>354</v>
      </c>
      <c r="D8" s="35" t="s">
        <v>355</v>
      </c>
      <c r="E8" s="7">
        <v>2004</v>
      </c>
      <c r="F8" s="9" t="s">
        <v>57</v>
      </c>
      <c r="G8" s="36" t="s">
        <v>29</v>
      </c>
      <c r="H8" s="10"/>
      <c r="I8" s="10"/>
      <c r="J8" s="10"/>
      <c r="K8" s="11">
        <v>4.6500000000000004</v>
      </c>
      <c r="L8" s="10">
        <v>1</v>
      </c>
      <c r="M8" s="3"/>
    </row>
    <row r="9" spans="1:13" ht="30" customHeight="1" x14ac:dyDescent="0.35">
      <c r="A9" s="38">
        <v>2</v>
      </c>
      <c r="B9" s="24">
        <v>3605092</v>
      </c>
      <c r="C9" s="35" t="s">
        <v>344</v>
      </c>
      <c r="D9" s="35" t="s">
        <v>345</v>
      </c>
      <c r="E9" s="7">
        <v>2004</v>
      </c>
      <c r="F9" s="9" t="s">
        <v>52</v>
      </c>
      <c r="G9" s="36" t="s">
        <v>29</v>
      </c>
      <c r="H9" s="10"/>
      <c r="I9" s="10"/>
      <c r="J9" s="10"/>
      <c r="K9" s="11">
        <v>4.53</v>
      </c>
      <c r="L9" s="10">
        <v>2</v>
      </c>
      <c r="M9" s="3"/>
    </row>
    <row r="10" spans="1:13" ht="30" customHeight="1" x14ac:dyDescent="0.35">
      <c r="A10" s="38">
        <v>3</v>
      </c>
      <c r="B10" s="24">
        <v>3605073</v>
      </c>
      <c r="C10" s="35" t="s">
        <v>300</v>
      </c>
      <c r="D10" s="35" t="s">
        <v>181</v>
      </c>
      <c r="E10" s="7">
        <v>2005</v>
      </c>
      <c r="F10" s="9" t="s">
        <v>52</v>
      </c>
      <c r="G10" s="36" t="s">
        <v>29</v>
      </c>
      <c r="H10" s="10"/>
      <c r="I10" s="10"/>
      <c r="J10" s="10"/>
      <c r="K10" s="11">
        <v>4.5199999999999996</v>
      </c>
      <c r="L10" s="10">
        <v>3</v>
      </c>
      <c r="M10" s="3"/>
    </row>
    <row r="11" spans="1:13" ht="30" customHeight="1" x14ac:dyDescent="0.35">
      <c r="A11" s="38">
        <v>4</v>
      </c>
      <c r="B11" s="24">
        <v>3603368</v>
      </c>
      <c r="C11" s="35" t="s">
        <v>527</v>
      </c>
      <c r="D11" s="35" t="s">
        <v>84</v>
      </c>
      <c r="E11" s="7">
        <v>2004</v>
      </c>
      <c r="F11" s="9" t="s">
        <v>42</v>
      </c>
      <c r="G11" s="36" t="s">
        <v>29</v>
      </c>
      <c r="H11" s="10"/>
      <c r="I11" s="10"/>
      <c r="J11" s="10"/>
      <c r="K11" s="11">
        <v>4.47</v>
      </c>
      <c r="L11" s="10">
        <v>4</v>
      </c>
      <c r="M11" s="3"/>
    </row>
    <row r="12" spans="1:13" ht="30" customHeight="1" x14ac:dyDescent="0.35">
      <c r="A12" s="38">
        <v>5</v>
      </c>
      <c r="B12" s="24">
        <v>3605273</v>
      </c>
      <c r="C12" s="35" t="s">
        <v>390</v>
      </c>
      <c r="D12" s="35" t="s">
        <v>391</v>
      </c>
      <c r="E12" s="7">
        <v>2004</v>
      </c>
      <c r="F12" s="9" t="s">
        <v>77</v>
      </c>
      <c r="G12" s="36" t="s">
        <v>29</v>
      </c>
      <c r="H12" s="10"/>
      <c r="I12" s="10"/>
      <c r="J12" s="10"/>
      <c r="K12" s="11">
        <v>4.45</v>
      </c>
      <c r="L12" s="10">
        <v>5</v>
      </c>
      <c r="M12" s="3"/>
    </row>
    <row r="13" spans="1:13" ht="30" customHeight="1" x14ac:dyDescent="0.35">
      <c r="A13" s="38">
        <v>6</v>
      </c>
      <c r="B13" s="24">
        <v>3603177</v>
      </c>
      <c r="C13" s="35" t="s">
        <v>276</v>
      </c>
      <c r="D13" s="35" t="s">
        <v>74</v>
      </c>
      <c r="E13" s="7">
        <v>2005</v>
      </c>
      <c r="F13" s="9" t="s">
        <v>61</v>
      </c>
      <c r="G13" s="36" t="s">
        <v>29</v>
      </c>
      <c r="H13" s="10"/>
      <c r="I13" s="10"/>
      <c r="J13" s="10"/>
      <c r="K13" s="11">
        <v>4.43</v>
      </c>
      <c r="L13" s="10">
        <v>6</v>
      </c>
      <c r="M13" s="3"/>
    </row>
    <row r="14" spans="1:13" ht="30" customHeight="1" x14ac:dyDescent="0.35">
      <c r="A14" s="38">
        <v>7</v>
      </c>
      <c r="B14" s="24">
        <v>3603166</v>
      </c>
      <c r="C14" s="35" t="s">
        <v>198</v>
      </c>
      <c r="D14" s="35" t="s">
        <v>199</v>
      </c>
      <c r="E14" s="7">
        <v>2005</v>
      </c>
      <c r="F14" s="9" t="s">
        <v>61</v>
      </c>
      <c r="G14" s="36" t="s">
        <v>29</v>
      </c>
      <c r="H14" s="10"/>
      <c r="I14" s="10"/>
      <c r="J14" s="10"/>
      <c r="K14" s="11">
        <v>4.42</v>
      </c>
      <c r="L14" s="10">
        <v>7</v>
      </c>
      <c r="M14" s="3"/>
    </row>
    <row r="15" spans="1:13" ht="30" customHeight="1" x14ac:dyDescent="0.35">
      <c r="A15" s="38">
        <v>8</v>
      </c>
      <c r="B15" s="24">
        <v>3603366</v>
      </c>
      <c r="C15" s="35" t="s">
        <v>526</v>
      </c>
      <c r="D15" s="35" t="s">
        <v>91</v>
      </c>
      <c r="E15" s="7">
        <v>2004</v>
      </c>
      <c r="F15" s="9" t="s">
        <v>42</v>
      </c>
      <c r="G15" s="36" t="s">
        <v>29</v>
      </c>
      <c r="H15" s="10"/>
      <c r="I15" s="10"/>
      <c r="J15" s="10"/>
      <c r="K15" s="11">
        <v>4.4000000000000004</v>
      </c>
      <c r="L15" s="10">
        <v>8</v>
      </c>
      <c r="M15" s="3"/>
    </row>
    <row r="16" spans="1:13" ht="30" customHeight="1" x14ac:dyDescent="0.35">
      <c r="A16" s="38">
        <v>9</v>
      </c>
      <c r="B16" s="24">
        <v>3605750</v>
      </c>
      <c r="C16" s="35" t="s">
        <v>185</v>
      </c>
      <c r="D16" s="35" t="s">
        <v>186</v>
      </c>
      <c r="E16" s="7">
        <v>2004</v>
      </c>
      <c r="F16" s="9" t="s">
        <v>77</v>
      </c>
      <c r="G16" s="36" t="s">
        <v>29</v>
      </c>
      <c r="H16" s="10"/>
      <c r="I16" s="10"/>
      <c r="J16" s="10">
        <v>4.1500000000000004</v>
      </c>
      <c r="K16" s="11">
        <v>4.2</v>
      </c>
      <c r="L16" s="10">
        <v>9</v>
      </c>
      <c r="M16" s="3"/>
    </row>
    <row r="17" spans="1:13" ht="30" customHeight="1" x14ac:dyDescent="0.35">
      <c r="A17" s="38">
        <v>10</v>
      </c>
      <c r="B17" s="24">
        <v>3603566</v>
      </c>
      <c r="C17" s="35" t="s">
        <v>478</v>
      </c>
      <c r="D17" s="35" t="s">
        <v>41</v>
      </c>
      <c r="E17" s="7">
        <v>2004</v>
      </c>
      <c r="F17" s="9" t="s">
        <v>42</v>
      </c>
      <c r="G17" s="36" t="s">
        <v>29</v>
      </c>
      <c r="H17" s="10"/>
      <c r="I17" s="10"/>
      <c r="J17" s="10">
        <v>4.03</v>
      </c>
      <c r="K17" s="11">
        <v>4.2</v>
      </c>
      <c r="L17" s="10">
        <v>10</v>
      </c>
      <c r="M17" s="3"/>
    </row>
    <row r="18" spans="1:13" ht="30" customHeight="1" x14ac:dyDescent="0.35">
      <c r="A18" s="38">
        <v>12</v>
      </c>
      <c r="B18" s="24">
        <v>3603577</v>
      </c>
      <c r="C18" s="35" t="s">
        <v>242</v>
      </c>
      <c r="D18" s="35" t="s">
        <v>118</v>
      </c>
      <c r="E18" s="7">
        <v>2005</v>
      </c>
      <c r="F18" s="9" t="s">
        <v>125</v>
      </c>
      <c r="G18" s="36" t="s">
        <v>29</v>
      </c>
      <c r="H18" s="10"/>
      <c r="I18" s="10"/>
      <c r="J18" s="10">
        <v>3.53</v>
      </c>
      <c r="K18" s="11">
        <v>4.17</v>
      </c>
      <c r="L18" s="10">
        <v>11</v>
      </c>
      <c r="M18" s="3"/>
    </row>
    <row r="19" spans="1:13" ht="30" customHeight="1" x14ac:dyDescent="0.35">
      <c r="A19" s="38">
        <v>11</v>
      </c>
      <c r="B19" s="24">
        <v>3608860</v>
      </c>
      <c r="C19" s="35" t="s">
        <v>461</v>
      </c>
      <c r="D19" s="35" t="s">
        <v>318</v>
      </c>
      <c r="E19" s="7">
        <v>2005</v>
      </c>
      <c r="F19" s="9" t="s">
        <v>77</v>
      </c>
      <c r="G19" s="36" t="s">
        <v>29</v>
      </c>
      <c r="H19" s="10"/>
      <c r="I19" s="10"/>
      <c r="J19" s="10">
        <v>3.5</v>
      </c>
      <c r="K19" s="11">
        <v>4.17</v>
      </c>
      <c r="L19" s="10">
        <v>12</v>
      </c>
      <c r="M19" s="3"/>
    </row>
    <row r="20" spans="1:13" ht="30" customHeight="1" x14ac:dyDescent="0.35">
      <c r="A20" s="38">
        <v>13</v>
      </c>
      <c r="B20" s="24">
        <v>3603469</v>
      </c>
      <c r="C20" s="35" t="s">
        <v>222</v>
      </c>
      <c r="D20" s="35" t="s">
        <v>54</v>
      </c>
      <c r="E20" s="7">
        <v>2005</v>
      </c>
      <c r="F20" s="9" t="s">
        <v>89</v>
      </c>
      <c r="G20" s="36" t="s">
        <v>29</v>
      </c>
      <c r="H20" s="10"/>
      <c r="I20" s="10"/>
      <c r="J20" s="10"/>
      <c r="K20" s="11">
        <v>4.13</v>
      </c>
      <c r="L20" s="10">
        <v>13</v>
      </c>
      <c r="M20" s="3"/>
    </row>
    <row r="21" spans="1:13" ht="30" customHeight="1" x14ac:dyDescent="0.35">
      <c r="A21" s="38">
        <v>14</v>
      </c>
      <c r="B21" s="24">
        <v>3603310</v>
      </c>
      <c r="C21" s="35" t="s">
        <v>427</v>
      </c>
      <c r="D21" s="35" t="s">
        <v>165</v>
      </c>
      <c r="E21" s="7">
        <v>2005</v>
      </c>
      <c r="F21" s="9" t="s">
        <v>42</v>
      </c>
      <c r="G21" s="36" t="s">
        <v>29</v>
      </c>
      <c r="H21" s="10"/>
      <c r="I21" s="10"/>
      <c r="J21" s="10"/>
      <c r="K21" s="11">
        <v>3.95</v>
      </c>
      <c r="L21" s="10">
        <v>14</v>
      </c>
      <c r="M21" s="3"/>
    </row>
    <row r="22" spans="1:13" ht="30" customHeight="1" x14ac:dyDescent="0.35">
      <c r="A22" s="38">
        <v>15</v>
      </c>
      <c r="B22" s="24">
        <v>3603050</v>
      </c>
      <c r="C22" s="35" t="s">
        <v>545</v>
      </c>
      <c r="D22" s="35" t="s">
        <v>70</v>
      </c>
      <c r="E22" s="7">
        <v>2005</v>
      </c>
      <c r="F22" s="9" t="s">
        <v>85</v>
      </c>
      <c r="G22" s="36" t="s">
        <v>29</v>
      </c>
      <c r="H22" s="10"/>
      <c r="I22" s="10"/>
      <c r="J22" s="10"/>
      <c r="K22" s="11">
        <v>3.9</v>
      </c>
      <c r="L22" s="10">
        <v>15</v>
      </c>
      <c r="M22" s="3"/>
    </row>
    <row r="23" spans="1:13" ht="30" customHeight="1" x14ac:dyDescent="0.35">
      <c r="A23" s="38">
        <v>16</v>
      </c>
      <c r="B23" s="24">
        <v>3603722</v>
      </c>
      <c r="C23" s="35" t="s">
        <v>483</v>
      </c>
      <c r="D23" s="35" t="s">
        <v>484</v>
      </c>
      <c r="E23" s="7">
        <v>2004</v>
      </c>
      <c r="F23" s="9" t="s">
        <v>42</v>
      </c>
      <c r="G23" s="36" t="s">
        <v>29</v>
      </c>
      <c r="H23" s="10"/>
      <c r="I23" s="10"/>
      <c r="J23" s="10"/>
      <c r="K23" s="11">
        <v>3.87</v>
      </c>
      <c r="L23" s="10">
        <v>16</v>
      </c>
      <c r="M23" s="3"/>
    </row>
    <row r="24" spans="1:13" ht="30" customHeight="1" x14ac:dyDescent="0.35">
      <c r="A24" s="38">
        <v>17</v>
      </c>
      <c r="B24" s="24">
        <v>3605926</v>
      </c>
      <c r="C24" s="35" t="s">
        <v>431</v>
      </c>
      <c r="D24" s="35" t="s">
        <v>100</v>
      </c>
      <c r="E24" s="7">
        <v>2004</v>
      </c>
      <c r="F24" s="9" t="s">
        <v>141</v>
      </c>
      <c r="G24" s="36" t="s">
        <v>29</v>
      </c>
      <c r="H24" s="10"/>
      <c r="I24" s="10"/>
      <c r="J24" s="10"/>
      <c r="K24" s="11">
        <v>3.84</v>
      </c>
      <c r="L24" s="10">
        <v>17</v>
      </c>
      <c r="M24" s="3"/>
    </row>
    <row r="25" spans="1:13" ht="30" customHeight="1" x14ac:dyDescent="0.35">
      <c r="A25" s="38">
        <v>18</v>
      </c>
      <c r="B25" s="24">
        <v>3604769</v>
      </c>
      <c r="C25" s="35" t="s">
        <v>189</v>
      </c>
      <c r="D25" s="35" t="s">
        <v>192</v>
      </c>
      <c r="E25" s="7">
        <v>2004</v>
      </c>
      <c r="F25" s="9" t="s">
        <v>85</v>
      </c>
      <c r="G25" s="36" t="s">
        <v>29</v>
      </c>
      <c r="H25" s="10"/>
      <c r="I25" s="10"/>
      <c r="J25" s="10">
        <v>3.69</v>
      </c>
      <c r="K25" s="11">
        <v>3.77</v>
      </c>
      <c r="L25" s="10">
        <v>18</v>
      </c>
      <c r="M25" s="3"/>
    </row>
    <row r="26" spans="1:13" ht="30" customHeight="1" x14ac:dyDescent="0.35">
      <c r="A26" s="38">
        <v>19</v>
      </c>
      <c r="B26" s="24">
        <v>3605840</v>
      </c>
      <c r="C26" s="35" t="s">
        <v>440</v>
      </c>
      <c r="D26" s="35" t="s">
        <v>41</v>
      </c>
      <c r="E26" s="7">
        <v>2004</v>
      </c>
      <c r="F26" s="9" t="s">
        <v>52</v>
      </c>
      <c r="G26" s="36" t="s">
        <v>29</v>
      </c>
      <c r="H26" s="10"/>
      <c r="I26" s="10"/>
      <c r="J26" s="10">
        <v>3.62</v>
      </c>
      <c r="K26" s="11">
        <v>3.77</v>
      </c>
      <c r="L26" s="10">
        <v>19</v>
      </c>
      <c r="M26" s="3"/>
    </row>
    <row r="27" spans="1:13" ht="30" customHeight="1" x14ac:dyDescent="0.35">
      <c r="A27" s="38">
        <v>1</v>
      </c>
      <c r="B27" s="24">
        <v>3605752</v>
      </c>
      <c r="C27" s="35" t="s">
        <v>459</v>
      </c>
      <c r="D27" s="35" t="s">
        <v>460</v>
      </c>
      <c r="E27" s="7">
        <v>2005</v>
      </c>
      <c r="F27" s="9" t="s">
        <v>77</v>
      </c>
      <c r="G27" s="36" t="s">
        <v>29</v>
      </c>
      <c r="H27" s="10"/>
      <c r="I27" s="10"/>
      <c r="J27" s="10"/>
      <c r="K27" s="11">
        <v>3.73</v>
      </c>
      <c r="L27" s="10">
        <v>20</v>
      </c>
      <c r="M27" s="3"/>
    </row>
    <row r="28" spans="1:13" ht="30" customHeight="1" x14ac:dyDescent="0.35">
      <c r="A28" s="38">
        <v>2</v>
      </c>
      <c r="B28" s="24">
        <v>3605342</v>
      </c>
      <c r="C28" s="35" t="s">
        <v>506</v>
      </c>
      <c r="D28" s="35" t="s">
        <v>79</v>
      </c>
      <c r="E28" s="7">
        <v>2004</v>
      </c>
      <c r="F28" s="9" t="s">
        <v>57</v>
      </c>
      <c r="G28" s="36" t="s">
        <v>29</v>
      </c>
      <c r="H28" s="10"/>
      <c r="I28" s="10"/>
      <c r="J28" s="10">
        <v>3.48</v>
      </c>
      <c r="K28" s="11">
        <v>3.52</v>
      </c>
      <c r="L28" s="10">
        <v>21</v>
      </c>
      <c r="M28" s="3"/>
    </row>
    <row r="29" spans="1:13" ht="30" customHeight="1" x14ac:dyDescent="0.35">
      <c r="A29" s="38">
        <v>3</v>
      </c>
      <c r="B29" s="24">
        <v>3603057</v>
      </c>
      <c r="C29" s="35" t="s">
        <v>223</v>
      </c>
      <c r="D29" s="35" t="s">
        <v>70</v>
      </c>
      <c r="E29" s="7">
        <v>2005</v>
      </c>
      <c r="F29" s="9" t="s">
        <v>85</v>
      </c>
      <c r="G29" s="36" t="s">
        <v>29</v>
      </c>
      <c r="H29" s="10"/>
      <c r="I29" s="10"/>
      <c r="J29" s="10">
        <v>3.21</v>
      </c>
      <c r="K29" s="11">
        <v>3.52</v>
      </c>
      <c r="L29" s="10">
        <v>22</v>
      </c>
      <c r="M29" s="3"/>
    </row>
    <row r="30" spans="1:13" ht="30" customHeight="1" x14ac:dyDescent="0.35">
      <c r="A30" s="38">
        <v>4</v>
      </c>
      <c r="B30" s="24">
        <v>3604043</v>
      </c>
      <c r="C30" s="35" t="s">
        <v>257</v>
      </c>
      <c r="D30" s="35" t="s">
        <v>258</v>
      </c>
      <c r="E30" s="7">
        <v>2005</v>
      </c>
      <c r="F30" s="9" t="s">
        <v>69</v>
      </c>
      <c r="G30" s="36" t="s">
        <v>29</v>
      </c>
      <c r="H30" s="10"/>
      <c r="I30" s="10"/>
      <c r="J30" s="10"/>
      <c r="K30" s="11">
        <v>3.5</v>
      </c>
      <c r="L30" s="10">
        <v>23</v>
      </c>
      <c r="M30" s="3"/>
    </row>
    <row r="31" spans="1:13" ht="30" customHeight="1" x14ac:dyDescent="0.35">
      <c r="A31" s="38">
        <v>5</v>
      </c>
      <c r="B31" s="24">
        <v>3603060</v>
      </c>
      <c r="C31" s="35" t="s">
        <v>445</v>
      </c>
      <c r="D31" s="35" t="s">
        <v>181</v>
      </c>
      <c r="E31" s="7">
        <v>2005</v>
      </c>
      <c r="F31" s="9" t="s">
        <v>85</v>
      </c>
      <c r="G31" s="36" t="s">
        <v>29</v>
      </c>
      <c r="H31" s="10"/>
      <c r="I31" s="10"/>
      <c r="J31" s="10"/>
      <c r="K31" s="11">
        <v>3.47</v>
      </c>
      <c r="L31" s="10">
        <v>24</v>
      </c>
      <c r="M31" s="3"/>
    </row>
    <row r="32" spans="1:13" ht="30" customHeight="1" x14ac:dyDescent="0.35">
      <c r="A32" s="38">
        <v>6</v>
      </c>
      <c r="B32" s="24">
        <v>3603973</v>
      </c>
      <c r="C32" s="35" t="s">
        <v>272</v>
      </c>
      <c r="D32" s="35" t="s">
        <v>179</v>
      </c>
      <c r="E32" s="7">
        <v>2004</v>
      </c>
      <c r="F32" s="9" t="s">
        <v>141</v>
      </c>
      <c r="G32" s="36" t="s">
        <v>29</v>
      </c>
      <c r="H32" s="10"/>
      <c r="I32" s="10"/>
      <c r="J32" s="10"/>
      <c r="K32" s="11">
        <v>3.46</v>
      </c>
      <c r="L32" s="10">
        <v>25</v>
      </c>
      <c r="M32" s="3"/>
    </row>
    <row r="33" spans="1:13" ht="30" customHeight="1" x14ac:dyDescent="0.35">
      <c r="A33" s="38">
        <v>7</v>
      </c>
      <c r="B33" s="24">
        <v>3605290</v>
      </c>
      <c r="C33" s="35" t="s">
        <v>586</v>
      </c>
      <c r="D33" s="35" t="s">
        <v>291</v>
      </c>
      <c r="E33" s="7">
        <v>2004</v>
      </c>
      <c r="F33" s="9" t="s">
        <v>85</v>
      </c>
      <c r="G33" s="36" t="s">
        <v>29</v>
      </c>
      <c r="H33" s="10"/>
      <c r="I33" s="10"/>
      <c r="J33" s="10"/>
      <c r="K33" s="11">
        <v>3.44</v>
      </c>
      <c r="L33" s="10">
        <v>26</v>
      </c>
      <c r="M33" s="3"/>
    </row>
    <row r="34" spans="1:13" ht="30" customHeight="1" x14ac:dyDescent="0.35">
      <c r="A34" s="38">
        <v>8</v>
      </c>
      <c r="B34" s="24">
        <v>3604529</v>
      </c>
      <c r="C34" s="35" t="s">
        <v>372</v>
      </c>
      <c r="D34" s="35" t="s">
        <v>327</v>
      </c>
      <c r="E34" s="7">
        <v>2004</v>
      </c>
      <c r="F34" s="9" t="s">
        <v>45</v>
      </c>
      <c r="G34" s="36" t="s">
        <v>29</v>
      </c>
      <c r="H34" s="10"/>
      <c r="I34" s="10"/>
      <c r="J34" s="10"/>
      <c r="K34" s="11">
        <v>3.4</v>
      </c>
      <c r="L34" s="10">
        <v>27</v>
      </c>
      <c r="M34" s="3"/>
    </row>
    <row r="35" spans="1:13" ht="30" customHeight="1" x14ac:dyDescent="0.35">
      <c r="A35" s="38">
        <v>9</v>
      </c>
      <c r="B35" s="24">
        <v>3603956</v>
      </c>
      <c r="C35" s="35" t="s">
        <v>378</v>
      </c>
      <c r="D35" s="35" t="s">
        <v>170</v>
      </c>
      <c r="E35" s="7">
        <v>2004</v>
      </c>
      <c r="F35" s="9" t="s">
        <v>141</v>
      </c>
      <c r="G35" s="36" t="s">
        <v>29</v>
      </c>
      <c r="H35" s="10"/>
      <c r="I35" s="10"/>
      <c r="J35" s="10"/>
      <c r="K35" s="11">
        <v>3.24</v>
      </c>
      <c r="L35" s="10">
        <v>28</v>
      </c>
      <c r="M35" s="3"/>
    </row>
    <row r="36" spans="1:13" ht="30" customHeight="1" x14ac:dyDescent="0.35">
      <c r="A36" s="38">
        <v>10</v>
      </c>
      <c r="B36" s="24">
        <v>3603236</v>
      </c>
      <c r="C36" s="35" t="s">
        <v>126</v>
      </c>
      <c r="D36" s="35" t="s">
        <v>127</v>
      </c>
      <c r="E36" s="7">
        <v>2005</v>
      </c>
      <c r="F36" s="9" t="s">
        <v>42</v>
      </c>
      <c r="G36" s="36" t="s">
        <v>29</v>
      </c>
      <c r="H36" s="10"/>
      <c r="I36" s="10"/>
      <c r="J36" s="10"/>
      <c r="K36" s="11">
        <v>3.16</v>
      </c>
      <c r="L36" s="10">
        <v>29</v>
      </c>
      <c r="M36" s="3"/>
    </row>
    <row r="37" spans="1:13" ht="30" customHeight="1" x14ac:dyDescent="0.35">
      <c r="A37" s="38">
        <v>11</v>
      </c>
      <c r="B37" s="24">
        <v>3604770</v>
      </c>
      <c r="C37" s="35" t="s">
        <v>591</v>
      </c>
      <c r="D37" s="35" t="s">
        <v>179</v>
      </c>
      <c r="E37" s="7">
        <v>2005</v>
      </c>
      <c r="F37" s="9" t="s">
        <v>85</v>
      </c>
      <c r="G37" s="36" t="s">
        <v>29</v>
      </c>
      <c r="H37" s="10"/>
      <c r="I37" s="10"/>
      <c r="J37" s="10"/>
      <c r="K37" s="11">
        <v>3.03</v>
      </c>
      <c r="L37" s="10">
        <v>30</v>
      </c>
      <c r="M37" s="3"/>
    </row>
    <row r="38" spans="1:13" ht="30" customHeight="1" x14ac:dyDescent="0.35">
      <c r="A38" s="38">
        <v>12</v>
      </c>
      <c r="B38" s="24">
        <v>3604755</v>
      </c>
      <c r="C38" s="35" t="s">
        <v>117</v>
      </c>
      <c r="D38" s="35" t="s">
        <v>118</v>
      </c>
      <c r="E38" s="7">
        <v>2005</v>
      </c>
      <c r="F38" s="9" t="s">
        <v>85</v>
      </c>
      <c r="G38" s="36" t="s">
        <v>29</v>
      </c>
      <c r="H38" s="10"/>
      <c r="I38" s="10"/>
      <c r="J38" s="10"/>
      <c r="K38" s="11">
        <v>2.9</v>
      </c>
      <c r="L38" s="10">
        <v>31</v>
      </c>
      <c r="M38" s="3"/>
    </row>
    <row r="39" spans="1:13" ht="30" customHeight="1" x14ac:dyDescent="0.35">
      <c r="A39" s="38">
        <v>13</v>
      </c>
      <c r="B39" s="52">
        <v>3605121</v>
      </c>
      <c r="C39" s="35" t="s">
        <v>527</v>
      </c>
      <c r="D39" s="35" t="s">
        <v>318</v>
      </c>
      <c r="E39" s="7">
        <v>2004</v>
      </c>
      <c r="F39" s="9" t="s">
        <v>52</v>
      </c>
      <c r="G39" s="36" t="s">
        <v>29</v>
      </c>
      <c r="H39" s="10"/>
      <c r="I39" s="10"/>
      <c r="J39" s="10"/>
      <c r="K39" s="11">
        <v>2.88</v>
      </c>
      <c r="L39" s="10">
        <v>32</v>
      </c>
      <c r="M39" s="3"/>
    </row>
    <row r="40" spans="1:13" ht="30" customHeight="1" x14ac:dyDescent="0.35">
      <c r="A40" s="38">
        <v>14</v>
      </c>
      <c r="B40" s="24">
        <v>3604762</v>
      </c>
      <c r="C40" s="35" t="s">
        <v>406</v>
      </c>
      <c r="D40" s="35" t="s">
        <v>407</v>
      </c>
      <c r="E40" s="7">
        <v>2005</v>
      </c>
      <c r="F40" s="9" t="s">
        <v>85</v>
      </c>
      <c r="G40" s="36" t="s">
        <v>29</v>
      </c>
      <c r="H40" s="10"/>
      <c r="I40" s="10"/>
      <c r="J40" s="10"/>
      <c r="K40" s="11">
        <v>2.78</v>
      </c>
      <c r="L40" s="10">
        <v>33</v>
      </c>
      <c r="M40" s="3"/>
    </row>
    <row r="41" spans="1:13" ht="30" customHeight="1" x14ac:dyDescent="0.35">
      <c r="A41" s="38">
        <v>15</v>
      </c>
      <c r="B41" s="24">
        <v>3603967</v>
      </c>
      <c r="C41" s="35" t="s">
        <v>537</v>
      </c>
      <c r="D41" s="35" t="s">
        <v>538</v>
      </c>
      <c r="E41" s="7">
        <v>2005</v>
      </c>
      <c r="F41" s="9" t="s">
        <v>141</v>
      </c>
      <c r="G41" s="36" t="s">
        <v>29</v>
      </c>
      <c r="H41" s="10"/>
      <c r="I41" s="10"/>
      <c r="J41" s="10"/>
      <c r="K41" s="11">
        <v>2.7</v>
      </c>
      <c r="L41" s="10">
        <v>34</v>
      </c>
      <c r="M41" s="3"/>
    </row>
    <row r="42" spans="1:13" ht="30" customHeight="1" x14ac:dyDescent="0.35">
      <c r="A42" s="38">
        <v>16</v>
      </c>
      <c r="B42" s="24">
        <v>3604448</v>
      </c>
      <c r="C42" s="35" t="s">
        <v>573</v>
      </c>
      <c r="D42" s="35" t="s">
        <v>91</v>
      </c>
      <c r="E42" s="7">
        <v>2004</v>
      </c>
      <c r="F42" s="9" t="s">
        <v>57</v>
      </c>
      <c r="G42" s="36" t="s">
        <v>29</v>
      </c>
      <c r="H42" s="10"/>
      <c r="I42" s="10"/>
      <c r="J42" s="10"/>
      <c r="K42" s="11">
        <v>2.5</v>
      </c>
      <c r="L42" s="10">
        <v>35</v>
      </c>
      <c r="M42" s="3"/>
    </row>
    <row r="43" spans="1:13" ht="30" customHeight="1" x14ac:dyDescent="0.35">
      <c r="A43" s="38">
        <v>17</v>
      </c>
      <c r="B43" s="24">
        <v>3605323</v>
      </c>
      <c r="C43" s="35" t="s">
        <v>589</v>
      </c>
      <c r="D43" s="35" t="s">
        <v>225</v>
      </c>
      <c r="E43" s="7">
        <v>2005</v>
      </c>
      <c r="F43" s="9" t="s">
        <v>57</v>
      </c>
      <c r="G43" s="36" t="s">
        <v>29</v>
      </c>
      <c r="H43" s="10"/>
      <c r="I43" s="10"/>
      <c r="J43" s="10"/>
      <c r="K43" s="11">
        <v>2.42</v>
      </c>
      <c r="L43" s="10">
        <v>36</v>
      </c>
      <c r="M43" s="3"/>
    </row>
    <row r="44" spans="1:13" ht="30" customHeight="1" x14ac:dyDescent="0.35">
      <c r="A44" s="38">
        <v>18</v>
      </c>
      <c r="B44" s="24">
        <v>3605105</v>
      </c>
      <c r="C44" s="35" t="s">
        <v>444</v>
      </c>
      <c r="D44" s="35" t="s">
        <v>124</v>
      </c>
      <c r="E44" s="7">
        <v>2005</v>
      </c>
      <c r="F44" s="9" t="s">
        <v>52</v>
      </c>
      <c r="G44" s="36" t="s">
        <v>29</v>
      </c>
      <c r="H44" s="10"/>
      <c r="I44" s="10"/>
      <c r="J44" s="10"/>
      <c r="K44" s="11">
        <v>2.38</v>
      </c>
      <c r="L44" s="10">
        <v>37</v>
      </c>
      <c r="M44" s="3"/>
    </row>
    <row r="45" spans="1:13" ht="30" customHeight="1" x14ac:dyDescent="0.35">
      <c r="A45" s="38"/>
      <c r="B45" s="25"/>
      <c r="C45" s="35"/>
      <c r="D45" s="35"/>
      <c r="E45" s="7"/>
      <c r="F45" s="9"/>
      <c r="G45" s="36"/>
      <c r="H45" s="10"/>
      <c r="I45" s="10"/>
      <c r="J45" s="10"/>
      <c r="K45" s="11"/>
      <c r="L45" s="10"/>
      <c r="M45" s="3"/>
    </row>
    <row r="46" spans="1:13" ht="30" customHeight="1" x14ac:dyDescent="0.35">
      <c r="A46" s="38"/>
      <c r="B46" s="26"/>
      <c r="C46" s="35"/>
      <c r="D46" s="35"/>
      <c r="E46" s="7"/>
      <c r="F46" s="9"/>
      <c r="G46" s="36"/>
      <c r="H46" s="10"/>
      <c r="I46" s="10"/>
      <c r="J46" s="10"/>
      <c r="K46" s="11"/>
      <c r="L46" s="10"/>
      <c r="M46" s="3"/>
    </row>
    <row r="47" spans="1:13" ht="30" customHeight="1" x14ac:dyDescent="0.35">
      <c r="A47" s="32"/>
      <c r="B47" s="39"/>
      <c r="C47" s="40"/>
      <c r="D47" s="41"/>
      <c r="E47" s="42"/>
      <c r="F47" s="43"/>
      <c r="G47" s="44"/>
      <c r="H47" s="45"/>
      <c r="I47" s="45"/>
      <c r="J47" s="45"/>
      <c r="K47" s="46"/>
      <c r="L47" s="45"/>
      <c r="M47" s="47"/>
    </row>
    <row r="48" spans="1:13" ht="30" customHeight="1" x14ac:dyDescent="0.35">
      <c r="A48" s="4"/>
      <c r="B48" s="26"/>
      <c r="C48" s="34"/>
      <c r="D48" s="35"/>
      <c r="E48" s="17"/>
      <c r="F48" s="48"/>
      <c r="G48" s="49"/>
      <c r="H48" s="19"/>
      <c r="I48" s="19"/>
      <c r="J48" s="19"/>
      <c r="K48" s="11"/>
      <c r="L48" s="19"/>
      <c r="M48" s="20"/>
    </row>
    <row r="49" spans="1:13" ht="30" customHeight="1" x14ac:dyDescent="0.35">
      <c r="A49" s="4"/>
      <c r="B49" s="26"/>
      <c r="C49" s="34"/>
      <c r="D49" s="35"/>
      <c r="E49" s="21"/>
      <c r="F49" s="50"/>
      <c r="G49" s="51"/>
      <c r="H49" s="19"/>
      <c r="I49" s="19"/>
      <c r="J49" s="19"/>
      <c r="K49" s="11"/>
      <c r="L49" s="19"/>
      <c r="M49" s="20"/>
    </row>
  </sheetData>
  <mergeCells count="27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H6:J6"/>
    <mergeCell ref="K6:K7"/>
    <mergeCell ref="L6:L7"/>
    <mergeCell ref="M6:M7"/>
    <mergeCell ref="A6:A7"/>
    <mergeCell ref="B6:B7"/>
    <mergeCell ref="C6:D6"/>
    <mergeCell ref="E6:E7"/>
    <mergeCell ref="F6:F7"/>
    <mergeCell ref="G6:G7"/>
  </mergeCells>
  <conditionalFormatting sqref="K18">
    <cfRule type="duplicateValues" dxfId="3" priority="1"/>
  </conditionalFormatting>
  <conditionalFormatting sqref="K8:K17 K19:K45">
    <cfRule type="duplicateValues" dxfId="2" priority="2"/>
  </conditionalFormatting>
  <pageMargins left="0.23" right="0.2" top="0.23" bottom="0.16" header="0.24" footer="0.2"/>
  <pageSetup paperSize="9" scale="70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">
    <pageSetUpPr fitToPage="1"/>
  </sheetPr>
  <dimension ref="A1:M21"/>
  <sheetViews>
    <sheetView topLeftCell="A4" zoomScale="70" zoomScaleNormal="70" workbookViewId="0">
      <selection activeCell="F12" sqref="F12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83</v>
      </c>
      <c r="B4" s="244"/>
      <c r="C4" s="244"/>
      <c r="D4" s="251" t="s">
        <v>11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30">
        <v>10</v>
      </c>
      <c r="B8" s="90">
        <v>3608667</v>
      </c>
      <c r="C8" s="12" t="s">
        <v>543</v>
      </c>
      <c r="D8" s="207" t="s">
        <v>114</v>
      </c>
      <c r="E8" s="105">
        <v>1956</v>
      </c>
      <c r="F8" s="107" t="s">
        <v>77</v>
      </c>
      <c r="G8" s="107" t="s">
        <v>83</v>
      </c>
      <c r="H8" s="208">
        <v>29.85</v>
      </c>
      <c r="I8" s="208"/>
      <c r="J8" s="208"/>
      <c r="K8" s="209">
        <v>29.85</v>
      </c>
      <c r="L8" s="208">
        <v>1</v>
      </c>
      <c r="M8" s="210"/>
    </row>
    <row r="9" spans="1:13" ht="30" customHeight="1" x14ac:dyDescent="0.35">
      <c r="A9" s="30">
        <v>8</v>
      </c>
      <c r="B9" s="91">
        <v>3605118</v>
      </c>
      <c r="C9" s="12" t="s">
        <v>512</v>
      </c>
      <c r="D9" s="13" t="s">
        <v>373</v>
      </c>
      <c r="E9" s="1">
        <v>1950</v>
      </c>
      <c r="F9" s="221" t="s">
        <v>52</v>
      </c>
      <c r="G9" s="9" t="s">
        <v>83</v>
      </c>
      <c r="H9" s="10">
        <v>26.21</v>
      </c>
      <c r="K9" s="11">
        <v>26.21</v>
      </c>
      <c r="L9" s="1">
        <v>2</v>
      </c>
    </row>
    <row r="10" spans="1:13" ht="30" customHeight="1" x14ac:dyDescent="0.35">
      <c r="A10" s="250" t="s">
        <v>93</v>
      </c>
      <c r="B10" s="244"/>
      <c r="C10" s="244"/>
      <c r="D10" s="6"/>
      <c r="E10" s="67"/>
      <c r="F10" s="8"/>
      <c r="G10" s="9"/>
      <c r="H10" s="10"/>
      <c r="I10" s="10"/>
      <c r="J10" s="10"/>
      <c r="K10" s="11"/>
      <c r="L10" s="10"/>
      <c r="M10" s="37"/>
    </row>
    <row r="11" spans="1:13" ht="30" customHeight="1" x14ac:dyDescent="0.35">
      <c r="A11" s="244"/>
      <c r="B11" s="244"/>
      <c r="C11" s="244"/>
      <c r="D11" s="13"/>
      <c r="E11" s="67"/>
      <c r="F11" s="219"/>
      <c r="G11" s="67"/>
      <c r="H11" s="10"/>
      <c r="I11" s="10"/>
      <c r="J11" s="10"/>
      <c r="K11" s="220"/>
      <c r="L11" s="10"/>
      <c r="M11" s="37"/>
    </row>
    <row r="12" spans="1:13" ht="30" customHeight="1" x14ac:dyDescent="0.35">
      <c r="A12" s="4">
        <v>1</v>
      </c>
      <c r="B12" s="1">
        <v>3604180</v>
      </c>
      <c r="C12" s="12" t="s">
        <v>150</v>
      </c>
      <c r="D12" s="13" t="s">
        <v>151</v>
      </c>
      <c r="E12" s="67">
        <v>1964</v>
      </c>
      <c r="F12" s="8" t="s">
        <v>57</v>
      </c>
      <c r="G12" s="9" t="s">
        <v>93</v>
      </c>
      <c r="H12" s="10">
        <v>30.39</v>
      </c>
      <c r="I12" s="10"/>
      <c r="J12" s="10"/>
      <c r="K12" s="11">
        <v>30.39</v>
      </c>
      <c r="L12" s="10">
        <v>1</v>
      </c>
      <c r="M12" s="37"/>
    </row>
    <row r="13" spans="1:13" ht="30" customHeight="1" x14ac:dyDescent="0.35">
      <c r="A13" s="4">
        <v>6</v>
      </c>
      <c r="B13" s="1">
        <v>3604114</v>
      </c>
      <c r="C13" s="12" t="s">
        <v>344</v>
      </c>
      <c r="D13" s="13" t="s">
        <v>254</v>
      </c>
      <c r="E13" s="67">
        <v>1964</v>
      </c>
      <c r="F13" s="8" t="s">
        <v>52</v>
      </c>
      <c r="G13" s="9" t="s">
        <v>93</v>
      </c>
      <c r="H13" s="10">
        <v>29.53</v>
      </c>
      <c r="I13" s="10"/>
      <c r="J13" s="10"/>
      <c r="K13" s="11">
        <v>29.53</v>
      </c>
      <c r="L13" s="10">
        <v>2</v>
      </c>
      <c r="M13" s="37"/>
    </row>
    <row r="14" spans="1:13" ht="30" customHeight="1" x14ac:dyDescent="0.35">
      <c r="A14" s="4">
        <v>2</v>
      </c>
      <c r="B14" s="1">
        <v>3605282</v>
      </c>
      <c r="C14" s="12" t="s">
        <v>158</v>
      </c>
      <c r="D14" s="13" t="s">
        <v>86</v>
      </c>
      <c r="E14" s="67">
        <v>1963</v>
      </c>
      <c r="F14" s="8" t="s">
        <v>77</v>
      </c>
      <c r="G14" s="9" t="s">
        <v>93</v>
      </c>
      <c r="H14" s="10">
        <v>24.76</v>
      </c>
      <c r="I14" s="10"/>
      <c r="J14" s="10"/>
      <c r="K14" s="11">
        <v>24.76</v>
      </c>
      <c r="L14" s="10">
        <v>3</v>
      </c>
      <c r="M14" s="37"/>
    </row>
    <row r="15" spans="1:13" ht="30" customHeight="1" x14ac:dyDescent="0.35">
      <c r="A15" s="4">
        <v>4</v>
      </c>
      <c r="B15" s="1">
        <v>3605138</v>
      </c>
      <c r="C15" s="12" t="s">
        <v>300</v>
      </c>
      <c r="D15" s="13" t="s">
        <v>301</v>
      </c>
      <c r="E15" s="67">
        <v>1961</v>
      </c>
      <c r="F15" s="8" t="s">
        <v>52</v>
      </c>
      <c r="G15" s="9" t="s">
        <v>93</v>
      </c>
      <c r="H15" s="10">
        <v>24.68</v>
      </c>
      <c r="I15" s="10"/>
      <c r="J15" s="10"/>
      <c r="K15" s="11">
        <v>24.68</v>
      </c>
      <c r="L15" s="10">
        <v>4</v>
      </c>
      <c r="M15" s="37"/>
    </row>
    <row r="16" spans="1:13" ht="30" customHeight="1" x14ac:dyDescent="0.35">
      <c r="A16" s="4">
        <v>3</v>
      </c>
      <c r="B16" s="1">
        <v>3603061</v>
      </c>
      <c r="C16" s="12" t="s">
        <v>260</v>
      </c>
      <c r="D16" s="13" t="s">
        <v>208</v>
      </c>
      <c r="E16" s="67">
        <v>1962</v>
      </c>
      <c r="F16" s="8" t="s">
        <v>45</v>
      </c>
      <c r="G16" s="9" t="s">
        <v>93</v>
      </c>
      <c r="H16" s="10">
        <v>20.22</v>
      </c>
      <c r="I16" s="10"/>
      <c r="J16" s="10"/>
      <c r="K16" s="11">
        <v>20.22</v>
      </c>
      <c r="L16" s="10">
        <v>5</v>
      </c>
      <c r="M16" s="37"/>
    </row>
    <row r="17" spans="1:13" ht="30" customHeight="1" x14ac:dyDescent="0.35">
      <c r="A17" s="4">
        <v>11</v>
      </c>
      <c r="B17" s="1">
        <v>3604182</v>
      </c>
      <c r="C17" s="12" t="s">
        <v>285</v>
      </c>
      <c r="D17" s="13" t="s">
        <v>277</v>
      </c>
      <c r="E17" s="67">
        <v>1960</v>
      </c>
      <c r="F17" s="8" t="s">
        <v>57</v>
      </c>
      <c r="G17" s="9" t="s">
        <v>93</v>
      </c>
      <c r="H17" s="10">
        <v>18.8</v>
      </c>
      <c r="I17" s="10"/>
      <c r="J17" s="10"/>
      <c r="K17" s="11">
        <v>18.8</v>
      </c>
      <c r="L17" s="10">
        <v>6</v>
      </c>
      <c r="M17" s="37"/>
    </row>
    <row r="18" spans="1:13" ht="21" customHeight="1" x14ac:dyDescent="0.35">
      <c r="A18" s="235">
        <v>7</v>
      </c>
      <c r="B18" s="236">
        <v>3606357</v>
      </c>
      <c r="C18" s="237" t="s">
        <v>503</v>
      </c>
      <c r="D18" s="222" t="s">
        <v>86</v>
      </c>
      <c r="E18" s="223">
        <v>1963</v>
      </c>
      <c r="F18" s="386" t="s">
        <v>112</v>
      </c>
      <c r="G18" s="383" t="s">
        <v>93</v>
      </c>
      <c r="H18" s="222">
        <v>14.88</v>
      </c>
      <c r="I18" s="223"/>
      <c r="J18" s="223"/>
      <c r="K18" s="387">
        <v>14.88</v>
      </c>
      <c r="L18" s="15">
        <v>7</v>
      </c>
    </row>
    <row r="19" spans="1:13" ht="42.75" customHeight="1" x14ac:dyDescent="0.35">
      <c r="A19" s="222">
        <v>5</v>
      </c>
      <c r="B19" s="223">
        <v>3604113</v>
      </c>
      <c r="C19" s="223" t="s">
        <v>316</v>
      </c>
      <c r="D19" s="223" t="s">
        <v>212</v>
      </c>
      <c r="E19" s="223">
        <v>1963</v>
      </c>
      <c r="F19" s="383" t="s">
        <v>52</v>
      </c>
      <c r="G19" s="384" t="s">
        <v>93</v>
      </c>
      <c r="H19" s="226">
        <v>14.26</v>
      </c>
      <c r="I19" s="226"/>
      <c r="J19" s="226"/>
      <c r="K19" s="385">
        <v>14.26</v>
      </c>
      <c r="L19" s="227">
        <v>8</v>
      </c>
    </row>
    <row r="21" spans="1:13" ht="15" x14ac:dyDescent="0.35">
      <c r="B21" s="16"/>
    </row>
  </sheetData>
  <mergeCells count="33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18:C18"/>
    <mergeCell ref="D18:G18"/>
    <mergeCell ref="H18:K18"/>
    <mergeCell ref="A6:A7"/>
    <mergeCell ref="B6:B7"/>
    <mergeCell ref="C6:D6"/>
    <mergeCell ref="E6:E7"/>
    <mergeCell ref="F6:F7"/>
    <mergeCell ref="G6:G7"/>
    <mergeCell ref="A10:C11"/>
    <mergeCell ref="A19:F19"/>
    <mergeCell ref="G19:L19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5">
    <pageSetUpPr fitToPage="1"/>
  </sheetPr>
  <dimension ref="A1:M56"/>
  <sheetViews>
    <sheetView zoomScale="70" zoomScaleNormal="70" workbookViewId="0">
      <selection activeCell="A8" sqref="A8:M54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27</v>
      </c>
      <c r="B4" s="244"/>
      <c r="C4" s="244"/>
      <c r="D4" s="251" t="s">
        <v>28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/>
      <c r="B8" s="1">
        <v>3605031</v>
      </c>
      <c r="C8" s="12" t="s">
        <v>279</v>
      </c>
      <c r="D8" s="13" t="s">
        <v>159</v>
      </c>
      <c r="E8" s="17">
        <v>2008</v>
      </c>
      <c r="F8" s="8" t="s">
        <v>80</v>
      </c>
      <c r="G8" s="18" t="s">
        <v>27</v>
      </c>
      <c r="H8" s="19">
        <v>30.47</v>
      </c>
      <c r="I8" s="19"/>
      <c r="J8" s="19"/>
      <c r="K8" s="11">
        <v>30.47</v>
      </c>
      <c r="L8" s="19">
        <v>1</v>
      </c>
      <c r="M8" s="20"/>
    </row>
    <row r="9" spans="1:13" ht="30" customHeight="1" x14ac:dyDescent="0.35">
      <c r="A9" s="4">
        <v>15</v>
      </c>
      <c r="B9" s="1">
        <v>3603189</v>
      </c>
      <c r="C9" s="12" t="s">
        <v>486</v>
      </c>
      <c r="D9" s="13" t="s">
        <v>249</v>
      </c>
      <c r="E9" s="7">
        <v>2008</v>
      </c>
      <c r="F9" s="8" t="s">
        <v>61</v>
      </c>
      <c r="G9" s="9" t="s">
        <v>27</v>
      </c>
      <c r="H9" s="10">
        <v>30.13</v>
      </c>
      <c r="I9" s="10"/>
      <c r="J9" s="10"/>
      <c r="K9" s="11">
        <v>30.13</v>
      </c>
      <c r="L9" s="10">
        <v>2</v>
      </c>
      <c r="M9" s="3"/>
    </row>
    <row r="10" spans="1:13" ht="30" customHeight="1" x14ac:dyDescent="0.35">
      <c r="A10" s="4">
        <v>3</v>
      </c>
      <c r="B10" s="1">
        <v>3604338</v>
      </c>
      <c r="C10" s="12" t="s">
        <v>264</v>
      </c>
      <c r="D10" s="13" t="s">
        <v>265</v>
      </c>
      <c r="E10" s="7">
        <v>2008</v>
      </c>
      <c r="F10" s="8" t="s">
        <v>44</v>
      </c>
      <c r="G10" s="9" t="s">
        <v>27</v>
      </c>
      <c r="H10" s="10">
        <v>27.9</v>
      </c>
      <c r="I10" s="10"/>
      <c r="J10" s="10"/>
      <c r="K10" s="11">
        <v>27.9</v>
      </c>
      <c r="L10" s="19">
        <v>3</v>
      </c>
      <c r="M10" s="3"/>
    </row>
    <row r="11" spans="1:13" ht="30" customHeight="1" x14ac:dyDescent="0.35">
      <c r="A11" s="4">
        <v>2</v>
      </c>
      <c r="B11" s="1">
        <v>3608660</v>
      </c>
      <c r="C11" s="12" t="s">
        <v>371</v>
      </c>
      <c r="D11" s="13" t="s">
        <v>79</v>
      </c>
      <c r="E11" s="7">
        <v>2009</v>
      </c>
      <c r="F11" s="8" t="s">
        <v>77</v>
      </c>
      <c r="G11" s="9" t="s">
        <v>27</v>
      </c>
      <c r="H11" s="10">
        <v>26.6</v>
      </c>
      <c r="I11" s="10"/>
      <c r="J11" s="10"/>
      <c r="K11" s="11">
        <v>26.6</v>
      </c>
      <c r="L11" s="10">
        <v>4</v>
      </c>
      <c r="M11" s="3"/>
    </row>
    <row r="12" spans="1:13" ht="30" customHeight="1" x14ac:dyDescent="0.35">
      <c r="A12" s="4">
        <v>11</v>
      </c>
      <c r="B12" s="1">
        <v>3603984</v>
      </c>
      <c r="C12" s="12" t="s">
        <v>470</v>
      </c>
      <c r="D12" s="13" t="s">
        <v>179</v>
      </c>
      <c r="E12" s="7">
        <v>2009</v>
      </c>
      <c r="F12" s="8" t="s">
        <v>141</v>
      </c>
      <c r="G12" s="9" t="s">
        <v>27</v>
      </c>
      <c r="H12" s="10">
        <v>24.34</v>
      </c>
      <c r="I12" s="10"/>
      <c r="J12" s="10"/>
      <c r="K12" s="11">
        <v>24.34</v>
      </c>
      <c r="L12" s="19">
        <v>5</v>
      </c>
      <c r="M12" s="3"/>
    </row>
    <row r="13" spans="1:13" ht="30" customHeight="1" x14ac:dyDescent="0.35">
      <c r="A13" s="4">
        <v>25</v>
      </c>
      <c r="B13" s="1">
        <v>3608642</v>
      </c>
      <c r="C13" s="12" t="s">
        <v>128</v>
      </c>
      <c r="D13" s="13" t="s">
        <v>129</v>
      </c>
      <c r="E13" s="17">
        <v>2008</v>
      </c>
      <c r="F13" s="8" t="s">
        <v>57</v>
      </c>
      <c r="G13" s="18" t="s">
        <v>27</v>
      </c>
      <c r="H13" s="19">
        <v>22.95</v>
      </c>
      <c r="I13" s="19"/>
      <c r="J13" s="19"/>
      <c r="K13" s="11">
        <v>22.95</v>
      </c>
      <c r="L13" s="10">
        <v>6</v>
      </c>
      <c r="M13" s="20"/>
    </row>
    <row r="14" spans="1:13" ht="30" customHeight="1" x14ac:dyDescent="0.35">
      <c r="A14" s="4">
        <v>4</v>
      </c>
      <c r="B14" s="1">
        <v>3603051</v>
      </c>
      <c r="C14" s="12" t="s">
        <v>545</v>
      </c>
      <c r="D14" s="13" t="s">
        <v>120</v>
      </c>
      <c r="E14" s="7">
        <v>2008</v>
      </c>
      <c r="F14" s="8" t="s">
        <v>85</v>
      </c>
      <c r="G14" s="9" t="s">
        <v>27</v>
      </c>
      <c r="H14" s="10">
        <v>22.67</v>
      </c>
      <c r="I14" s="10"/>
      <c r="J14" s="10"/>
      <c r="K14" s="11">
        <v>22.67</v>
      </c>
      <c r="L14" s="19">
        <v>7</v>
      </c>
      <c r="M14" s="3"/>
    </row>
    <row r="15" spans="1:13" ht="30" customHeight="1" x14ac:dyDescent="0.35">
      <c r="A15" s="4">
        <v>7</v>
      </c>
      <c r="B15" s="1">
        <v>3604439</v>
      </c>
      <c r="C15" s="12" t="s">
        <v>365</v>
      </c>
      <c r="D15" s="13" t="s">
        <v>215</v>
      </c>
      <c r="E15" s="7">
        <v>2008</v>
      </c>
      <c r="F15" s="8" t="s">
        <v>57</v>
      </c>
      <c r="G15" s="9" t="s">
        <v>27</v>
      </c>
      <c r="H15" s="10">
        <v>20.59</v>
      </c>
      <c r="I15" s="10"/>
      <c r="J15" s="10"/>
      <c r="K15" s="11">
        <v>20.59</v>
      </c>
      <c r="L15" s="10">
        <v>8</v>
      </c>
      <c r="M15" s="3"/>
    </row>
    <row r="16" spans="1:13" ht="30" customHeight="1" x14ac:dyDescent="0.35">
      <c r="A16" s="4">
        <v>9</v>
      </c>
      <c r="B16" s="1">
        <v>3604449</v>
      </c>
      <c r="C16" s="12" t="s">
        <v>573</v>
      </c>
      <c r="D16" s="13" t="s">
        <v>127</v>
      </c>
      <c r="E16" s="7">
        <v>2009</v>
      </c>
      <c r="F16" s="8" t="s">
        <v>57</v>
      </c>
      <c r="G16" s="9" t="s">
        <v>27</v>
      </c>
      <c r="H16" s="10">
        <v>19.920000000000002</v>
      </c>
      <c r="I16" s="10"/>
      <c r="J16" s="10"/>
      <c r="K16" s="11">
        <v>19.98</v>
      </c>
      <c r="L16" s="19">
        <v>9</v>
      </c>
      <c r="M16" s="3"/>
    </row>
    <row r="17" spans="1:13" ht="30" customHeight="1" x14ac:dyDescent="0.35">
      <c r="A17" s="4">
        <v>12</v>
      </c>
      <c r="B17" s="1">
        <v>3604319</v>
      </c>
      <c r="C17" s="12" t="s">
        <v>362</v>
      </c>
      <c r="D17" s="13" t="s">
        <v>124</v>
      </c>
      <c r="E17" s="7">
        <v>2008</v>
      </c>
      <c r="F17" s="8" t="s">
        <v>89</v>
      </c>
      <c r="G17" s="9" t="s">
        <v>27</v>
      </c>
      <c r="H17" s="10">
        <v>19.690000000000001</v>
      </c>
      <c r="I17" s="10"/>
      <c r="J17" s="10"/>
      <c r="K17" s="11">
        <v>19.690000000000001</v>
      </c>
      <c r="L17" s="10">
        <v>10</v>
      </c>
      <c r="M17" s="3"/>
    </row>
    <row r="18" spans="1:13" ht="30" customHeight="1" x14ac:dyDescent="0.35">
      <c r="A18" s="4">
        <v>16</v>
      </c>
      <c r="B18" s="1">
        <v>3603202</v>
      </c>
      <c r="C18" s="12" t="s">
        <v>585</v>
      </c>
      <c r="D18" s="13" t="s">
        <v>567</v>
      </c>
      <c r="E18" s="7">
        <v>2009</v>
      </c>
      <c r="F18" s="8" t="s">
        <v>61</v>
      </c>
      <c r="G18" s="9" t="s">
        <v>27</v>
      </c>
      <c r="H18" s="10">
        <v>18.55</v>
      </c>
      <c r="I18" s="10"/>
      <c r="J18" s="10"/>
      <c r="K18" s="11">
        <v>18.55</v>
      </c>
      <c r="L18" s="19">
        <v>11</v>
      </c>
      <c r="M18" s="3"/>
    </row>
    <row r="19" spans="1:13" ht="30" customHeight="1" x14ac:dyDescent="0.35">
      <c r="A19" s="4">
        <v>24</v>
      </c>
      <c r="B19" s="1">
        <v>3608859</v>
      </c>
      <c r="C19" s="12" t="s">
        <v>329</v>
      </c>
      <c r="D19" s="13" t="s">
        <v>330</v>
      </c>
      <c r="E19" s="17">
        <v>2008</v>
      </c>
      <c r="F19" s="8" t="s">
        <v>57</v>
      </c>
      <c r="G19" s="18" t="s">
        <v>27</v>
      </c>
      <c r="H19" s="19">
        <v>18.46</v>
      </c>
      <c r="I19" s="19"/>
      <c r="J19" s="19"/>
      <c r="K19" s="11">
        <v>18.46</v>
      </c>
      <c r="L19" s="10">
        <v>12</v>
      </c>
      <c r="M19" s="20"/>
    </row>
    <row r="20" spans="1:13" ht="30" customHeight="1" x14ac:dyDescent="0.35">
      <c r="A20" s="4">
        <v>20</v>
      </c>
      <c r="B20" s="1">
        <v>3604264</v>
      </c>
      <c r="C20" s="12" t="s">
        <v>319</v>
      </c>
      <c r="D20" s="13" t="s">
        <v>225</v>
      </c>
      <c r="E20" s="7">
        <v>2008</v>
      </c>
      <c r="F20" s="8" t="s">
        <v>75</v>
      </c>
      <c r="G20" s="9" t="s">
        <v>27</v>
      </c>
      <c r="H20" s="10">
        <v>17.02</v>
      </c>
      <c r="I20" s="10"/>
      <c r="J20" s="10"/>
      <c r="K20" s="11">
        <v>17.02</v>
      </c>
      <c r="L20" s="19">
        <v>13</v>
      </c>
      <c r="M20" s="3"/>
    </row>
    <row r="21" spans="1:13" ht="30" customHeight="1" x14ac:dyDescent="0.35">
      <c r="A21" s="4">
        <v>22</v>
      </c>
      <c r="B21" s="1">
        <v>3604015</v>
      </c>
      <c r="C21" s="12" t="s">
        <v>78</v>
      </c>
      <c r="D21" s="13" t="s">
        <v>79</v>
      </c>
      <c r="E21" s="17">
        <v>2008</v>
      </c>
      <c r="F21" s="8" t="s">
        <v>80</v>
      </c>
      <c r="G21" s="18" t="s">
        <v>27</v>
      </c>
      <c r="H21" s="19">
        <v>16.8</v>
      </c>
      <c r="I21" s="19"/>
      <c r="J21" s="19"/>
      <c r="K21" s="11">
        <v>16.8</v>
      </c>
      <c r="L21" s="10">
        <v>14</v>
      </c>
      <c r="M21" s="20"/>
    </row>
    <row r="22" spans="1:13" ht="30" customHeight="1" x14ac:dyDescent="0.35">
      <c r="A22" s="4">
        <v>7</v>
      </c>
      <c r="B22" s="1">
        <v>3604372</v>
      </c>
      <c r="C22" s="12" t="s">
        <v>561</v>
      </c>
      <c r="D22" s="13" t="s">
        <v>179</v>
      </c>
      <c r="E22" s="7">
        <v>2009</v>
      </c>
      <c r="F22" s="8" t="s">
        <v>44</v>
      </c>
      <c r="G22" s="9" t="s">
        <v>27</v>
      </c>
      <c r="H22" s="10">
        <v>16.59</v>
      </c>
      <c r="I22" s="10"/>
      <c r="J22" s="10"/>
      <c r="K22" s="11">
        <v>16.59</v>
      </c>
      <c r="L22" s="19">
        <v>15</v>
      </c>
      <c r="M22" s="3"/>
    </row>
    <row r="23" spans="1:13" ht="30" customHeight="1" x14ac:dyDescent="0.35">
      <c r="A23" s="4">
        <v>15</v>
      </c>
      <c r="B23" s="1">
        <v>3603307</v>
      </c>
      <c r="C23" s="12" t="s">
        <v>369</v>
      </c>
      <c r="D23" s="13" t="s">
        <v>179</v>
      </c>
      <c r="E23" s="7">
        <v>2008</v>
      </c>
      <c r="F23" s="8" t="s">
        <v>42</v>
      </c>
      <c r="G23" s="9" t="s">
        <v>27</v>
      </c>
      <c r="H23" s="10">
        <v>16.489999999999998</v>
      </c>
      <c r="I23" s="10"/>
      <c r="J23" s="10"/>
      <c r="K23" s="11">
        <v>16.489999999999998</v>
      </c>
      <c r="L23" s="10">
        <v>16</v>
      </c>
      <c r="M23" s="3"/>
    </row>
    <row r="24" spans="1:13" ht="30" customHeight="1" x14ac:dyDescent="0.35">
      <c r="A24" s="4">
        <v>17</v>
      </c>
      <c r="B24" s="1">
        <v>3604234</v>
      </c>
      <c r="C24" s="12" t="s">
        <v>182</v>
      </c>
      <c r="D24" s="13" t="s">
        <v>181</v>
      </c>
      <c r="E24" s="7">
        <v>2008</v>
      </c>
      <c r="F24" s="8" t="s">
        <v>75</v>
      </c>
      <c r="G24" s="9" t="s">
        <v>27</v>
      </c>
      <c r="H24" s="10">
        <v>16.350000000000001</v>
      </c>
      <c r="I24" s="10"/>
      <c r="J24" s="10"/>
      <c r="K24" s="11">
        <v>16.350000000000001</v>
      </c>
      <c r="L24" s="19">
        <v>17</v>
      </c>
      <c r="M24" s="3"/>
    </row>
    <row r="25" spans="1:13" ht="30" customHeight="1" x14ac:dyDescent="0.35">
      <c r="A25" s="4">
        <v>8</v>
      </c>
      <c r="B25" s="1">
        <v>3605170</v>
      </c>
      <c r="C25" s="12" t="s">
        <v>435</v>
      </c>
      <c r="D25" s="13" t="s">
        <v>402</v>
      </c>
      <c r="E25" s="7">
        <v>2009</v>
      </c>
      <c r="F25" s="8" t="s">
        <v>57</v>
      </c>
      <c r="G25" s="9" t="s">
        <v>27</v>
      </c>
      <c r="H25" s="10">
        <v>16.329999999999998</v>
      </c>
      <c r="I25" s="10"/>
      <c r="J25" s="10"/>
      <c r="K25" s="11">
        <v>16.329999999999998</v>
      </c>
      <c r="L25" s="10">
        <v>18</v>
      </c>
      <c r="M25" s="3"/>
    </row>
    <row r="26" spans="1:13" ht="30" customHeight="1" x14ac:dyDescent="0.35">
      <c r="A26" s="4">
        <v>9</v>
      </c>
      <c r="B26" s="1">
        <v>3604053</v>
      </c>
      <c r="C26" s="12" t="s">
        <v>352</v>
      </c>
      <c r="D26" s="13" t="s">
        <v>318</v>
      </c>
      <c r="E26" s="7">
        <v>2008</v>
      </c>
      <c r="F26" s="8" t="s">
        <v>69</v>
      </c>
      <c r="G26" s="9" t="s">
        <v>27</v>
      </c>
      <c r="H26" s="10">
        <v>16.28</v>
      </c>
      <c r="I26" s="10"/>
      <c r="J26" s="10"/>
      <c r="K26" s="11">
        <v>16.28</v>
      </c>
      <c r="L26" s="19">
        <v>19</v>
      </c>
      <c r="M26" s="3"/>
    </row>
    <row r="27" spans="1:13" ht="30" customHeight="1" x14ac:dyDescent="0.35">
      <c r="A27" s="4">
        <v>5</v>
      </c>
      <c r="B27" s="1">
        <v>3604359</v>
      </c>
      <c r="C27" s="12" t="s">
        <v>505</v>
      </c>
      <c r="D27" s="13" t="s">
        <v>209</v>
      </c>
      <c r="E27" s="7">
        <v>2009</v>
      </c>
      <c r="F27" s="8" t="s">
        <v>44</v>
      </c>
      <c r="G27" s="9" t="s">
        <v>27</v>
      </c>
      <c r="H27" s="10">
        <v>16.21</v>
      </c>
      <c r="I27" s="10"/>
      <c r="J27" s="10"/>
      <c r="K27" s="11">
        <v>16.21</v>
      </c>
      <c r="L27" s="10">
        <v>20</v>
      </c>
      <c r="M27" s="3"/>
    </row>
    <row r="28" spans="1:13" ht="30" customHeight="1" x14ac:dyDescent="0.35">
      <c r="A28" s="4">
        <v>10</v>
      </c>
      <c r="B28" s="1">
        <v>3603538</v>
      </c>
      <c r="C28" s="12" t="s">
        <v>322</v>
      </c>
      <c r="D28" s="13" t="s">
        <v>251</v>
      </c>
      <c r="E28" s="7">
        <v>2008</v>
      </c>
      <c r="F28" s="8" t="s">
        <v>89</v>
      </c>
      <c r="G28" s="9" t="s">
        <v>27</v>
      </c>
      <c r="H28" s="10">
        <v>16.170000000000002</v>
      </c>
      <c r="I28" s="10"/>
      <c r="J28" s="10"/>
      <c r="K28" s="11">
        <v>16.170000000000002</v>
      </c>
      <c r="L28" s="19">
        <v>21</v>
      </c>
      <c r="M28" s="3"/>
    </row>
    <row r="29" spans="1:13" ht="27.9" customHeight="1" x14ac:dyDescent="0.35">
      <c r="A29" s="4">
        <v>13</v>
      </c>
      <c r="B29" s="1">
        <v>3604320</v>
      </c>
      <c r="C29" s="12" t="s">
        <v>456</v>
      </c>
      <c r="D29" s="13" t="s">
        <v>175</v>
      </c>
      <c r="E29" s="7">
        <v>2008</v>
      </c>
      <c r="F29" s="8" t="s">
        <v>89</v>
      </c>
      <c r="G29" s="9" t="s">
        <v>27</v>
      </c>
      <c r="H29" s="10">
        <v>16.03</v>
      </c>
      <c r="I29" s="10"/>
      <c r="J29" s="10"/>
      <c r="K29" s="11">
        <v>16.03</v>
      </c>
      <c r="L29" s="10">
        <v>22</v>
      </c>
      <c r="M29" s="3"/>
    </row>
    <row r="30" spans="1:13" ht="27.9" customHeight="1" x14ac:dyDescent="0.35">
      <c r="A30" s="4">
        <v>21</v>
      </c>
      <c r="B30" s="1">
        <v>3603363</v>
      </c>
      <c r="C30" s="12" t="s">
        <v>511</v>
      </c>
      <c r="D30" s="13" t="s">
        <v>215</v>
      </c>
      <c r="E30" s="7">
        <v>2008</v>
      </c>
      <c r="F30" s="8" t="s">
        <v>42</v>
      </c>
      <c r="G30" s="9" t="s">
        <v>27</v>
      </c>
      <c r="H30" s="10">
        <v>15.68</v>
      </c>
      <c r="I30" s="10"/>
      <c r="J30" s="10"/>
      <c r="K30" s="11">
        <v>15.68</v>
      </c>
      <c r="L30" s="19">
        <v>23</v>
      </c>
      <c r="M30" s="3"/>
    </row>
    <row r="31" spans="1:13" ht="27.9" customHeight="1" x14ac:dyDescent="0.35">
      <c r="A31" s="4">
        <v>14</v>
      </c>
      <c r="B31" s="1">
        <v>3603543</v>
      </c>
      <c r="C31" s="12" t="s">
        <v>592</v>
      </c>
      <c r="D31" s="13" t="s">
        <v>188</v>
      </c>
      <c r="E31" s="7">
        <v>2008</v>
      </c>
      <c r="F31" s="8" t="s">
        <v>89</v>
      </c>
      <c r="G31" s="9" t="s">
        <v>27</v>
      </c>
      <c r="H31" s="10">
        <v>15.66</v>
      </c>
      <c r="I31" s="10"/>
      <c r="J31" s="10"/>
      <c r="K31" s="11">
        <v>15.66</v>
      </c>
      <c r="L31" s="10">
        <v>24</v>
      </c>
      <c r="M31" s="3"/>
    </row>
    <row r="32" spans="1:13" ht="27.9" customHeight="1" x14ac:dyDescent="0.35">
      <c r="A32" s="4">
        <v>21</v>
      </c>
      <c r="B32" s="1">
        <v>3603936</v>
      </c>
      <c r="C32" s="12" t="s">
        <v>339</v>
      </c>
      <c r="D32" s="13" t="s">
        <v>79</v>
      </c>
      <c r="E32" s="7">
        <v>2008</v>
      </c>
      <c r="F32" s="8" t="s">
        <v>75</v>
      </c>
      <c r="G32" s="9" t="s">
        <v>27</v>
      </c>
      <c r="H32" s="10">
        <v>15.46</v>
      </c>
      <c r="I32" s="10"/>
      <c r="J32" s="10"/>
      <c r="K32" s="11">
        <v>15.46</v>
      </c>
      <c r="L32" s="19">
        <v>25</v>
      </c>
      <c r="M32" s="3"/>
    </row>
    <row r="33" spans="1:13" ht="27.9" customHeight="1" x14ac:dyDescent="0.35">
      <c r="A33" s="4">
        <v>6</v>
      </c>
      <c r="B33" s="1">
        <v>3604434</v>
      </c>
      <c r="C33" s="12" t="s">
        <v>266</v>
      </c>
      <c r="D33" s="13" t="s">
        <v>181</v>
      </c>
      <c r="E33" s="7">
        <v>2009</v>
      </c>
      <c r="F33" s="8" t="s">
        <v>57</v>
      </c>
      <c r="G33" s="9" t="s">
        <v>27</v>
      </c>
      <c r="H33" s="10">
        <v>15.42</v>
      </c>
      <c r="I33" s="10"/>
      <c r="J33" s="10"/>
      <c r="K33" s="11">
        <v>15.42</v>
      </c>
      <c r="L33" s="10">
        <v>26</v>
      </c>
      <c r="M33" s="3"/>
    </row>
    <row r="34" spans="1:13" ht="27.9" customHeight="1" x14ac:dyDescent="0.35">
      <c r="A34" s="4">
        <v>18</v>
      </c>
      <c r="B34" s="1">
        <v>3603628</v>
      </c>
      <c r="C34" s="12" t="s">
        <v>187</v>
      </c>
      <c r="D34" s="13" t="s">
        <v>188</v>
      </c>
      <c r="E34" s="7">
        <v>2008</v>
      </c>
      <c r="F34" s="8" t="s">
        <v>125</v>
      </c>
      <c r="G34" s="9" t="s">
        <v>27</v>
      </c>
      <c r="H34" s="10">
        <v>14.96</v>
      </c>
      <c r="I34" s="10"/>
      <c r="J34" s="10"/>
      <c r="K34" s="11">
        <v>14.96</v>
      </c>
      <c r="L34" s="19">
        <v>27</v>
      </c>
      <c r="M34" s="3"/>
    </row>
    <row r="35" spans="1:13" ht="15.5" x14ac:dyDescent="0.35">
      <c r="A35" s="4">
        <v>1</v>
      </c>
      <c r="B35" s="1">
        <v>3604604</v>
      </c>
      <c r="C35" s="5" t="s">
        <v>473</v>
      </c>
      <c r="D35" s="6" t="s">
        <v>124</v>
      </c>
      <c r="E35" s="7">
        <v>2008</v>
      </c>
      <c r="F35" s="8" t="s">
        <v>112</v>
      </c>
      <c r="G35" s="9" t="s">
        <v>27</v>
      </c>
      <c r="H35" s="10">
        <v>14.9</v>
      </c>
      <c r="I35" s="10"/>
      <c r="J35" s="10"/>
      <c r="K35" s="11">
        <v>14.9</v>
      </c>
      <c r="L35" s="10">
        <v>28</v>
      </c>
      <c r="M35" s="3"/>
    </row>
    <row r="36" spans="1:13" ht="28" x14ac:dyDescent="0.35">
      <c r="A36" s="4">
        <v>12</v>
      </c>
      <c r="B36" s="1">
        <v>3605577</v>
      </c>
      <c r="C36" s="12" t="s">
        <v>508</v>
      </c>
      <c r="D36" s="13" t="s">
        <v>249</v>
      </c>
      <c r="E36" s="7">
        <v>2008</v>
      </c>
      <c r="F36" s="8" t="s">
        <v>141</v>
      </c>
      <c r="G36" s="9" t="s">
        <v>27</v>
      </c>
      <c r="H36" s="10">
        <v>14</v>
      </c>
      <c r="I36" s="10"/>
      <c r="J36" s="10"/>
      <c r="K36" s="11">
        <v>14</v>
      </c>
      <c r="L36" s="19">
        <v>29</v>
      </c>
      <c r="M36" s="3"/>
    </row>
    <row r="37" spans="1:13" ht="28" x14ac:dyDescent="0.35">
      <c r="A37" s="4">
        <v>13</v>
      </c>
      <c r="B37" s="1">
        <v>3603259</v>
      </c>
      <c r="C37" s="12" t="s">
        <v>62</v>
      </c>
      <c r="D37" s="13" t="s">
        <v>64</v>
      </c>
      <c r="E37" s="7">
        <v>2009</v>
      </c>
      <c r="F37" s="8" t="s">
        <v>42</v>
      </c>
      <c r="G37" s="9" t="s">
        <v>27</v>
      </c>
      <c r="H37" s="10">
        <v>13.43</v>
      </c>
      <c r="I37" s="10"/>
      <c r="J37" s="10"/>
      <c r="K37" s="11">
        <v>13.43</v>
      </c>
      <c r="L37" s="10">
        <v>30</v>
      </c>
      <c r="M37" s="3"/>
    </row>
    <row r="38" spans="1:13" ht="28" x14ac:dyDescent="0.35">
      <c r="A38" s="4">
        <v>20</v>
      </c>
      <c r="B38" s="1">
        <v>3603355</v>
      </c>
      <c r="C38" s="12" t="s">
        <v>495</v>
      </c>
      <c r="D38" s="13" t="s">
        <v>496</v>
      </c>
      <c r="E38" s="7">
        <v>2008</v>
      </c>
      <c r="F38" s="8" t="s">
        <v>42</v>
      </c>
      <c r="G38" s="9" t="s">
        <v>27</v>
      </c>
      <c r="H38" s="10">
        <v>13.03</v>
      </c>
      <c r="I38" s="10"/>
      <c r="J38" s="10"/>
      <c r="K38" s="11">
        <v>13.03</v>
      </c>
      <c r="L38" s="19">
        <v>31</v>
      </c>
      <c r="M38" s="3"/>
    </row>
    <row r="39" spans="1:13" ht="28" x14ac:dyDescent="0.35">
      <c r="A39" s="4">
        <v>2</v>
      </c>
      <c r="B39" s="1">
        <v>3602357</v>
      </c>
      <c r="C39" s="12" t="s">
        <v>396</v>
      </c>
      <c r="D39" s="13" t="s">
        <v>170</v>
      </c>
      <c r="E39" s="7">
        <v>2008</v>
      </c>
      <c r="F39" s="8" t="s">
        <v>85</v>
      </c>
      <c r="G39" s="9" t="s">
        <v>27</v>
      </c>
      <c r="H39" s="10">
        <v>13.01</v>
      </c>
      <c r="I39" s="10"/>
      <c r="J39" s="10"/>
      <c r="K39" s="11">
        <v>13.01</v>
      </c>
      <c r="L39" s="10">
        <v>32</v>
      </c>
      <c r="M39" s="3"/>
    </row>
    <row r="40" spans="1:13" ht="15.5" x14ac:dyDescent="0.35">
      <c r="A40" s="4">
        <v>23</v>
      </c>
      <c r="B40" s="1">
        <v>3603616</v>
      </c>
      <c r="C40" s="12" t="s">
        <v>479</v>
      </c>
      <c r="D40" s="13" t="s">
        <v>360</v>
      </c>
      <c r="E40" s="17">
        <v>2009</v>
      </c>
      <c r="F40" s="8" t="s">
        <v>125</v>
      </c>
      <c r="G40" s="18" t="s">
        <v>27</v>
      </c>
      <c r="H40" s="19">
        <v>12.87</v>
      </c>
      <c r="I40" s="19"/>
      <c r="J40" s="19"/>
      <c r="K40" s="11">
        <v>12.87</v>
      </c>
      <c r="L40" s="19">
        <v>33</v>
      </c>
      <c r="M40" s="20"/>
    </row>
    <row r="41" spans="1:13" ht="15.5" x14ac:dyDescent="0.35">
      <c r="A41" s="4">
        <v>24</v>
      </c>
      <c r="B41" s="1">
        <v>3603613</v>
      </c>
      <c r="C41" s="12" t="s">
        <v>540</v>
      </c>
      <c r="D41" s="13" t="s">
        <v>259</v>
      </c>
      <c r="E41" s="21">
        <v>2008</v>
      </c>
      <c r="F41" s="8" t="s">
        <v>125</v>
      </c>
      <c r="G41" s="22" t="s">
        <v>27</v>
      </c>
      <c r="H41" s="19">
        <v>12.65</v>
      </c>
      <c r="I41" s="19"/>
      <c r="J41" s="19"/>
      <c r="K41" s="11">
        <v>12.65</v>
      </c>
      <c r="L41" s="10">
        <v>34</v>
      </c>
      <c r="M41" s="20"/>
    </row>
    <row r="42" spans="1:13" ht="28" x14ac:dyDescent="0.35">
      <c r="A42" s="4">
        <v>18</v>
      </c>
      <c r="B42" s="1">
        <v>3603311</v>
      </c>
      <c r="C42" s="12" t="s">
        <v>429</v>
      </c>
      <c r="D42" s="13" t="s">
        <v>215</v>
      </c>
      <c r="E42" s="7">
        <v>2008</v>
      </c>
      <c r="F42" s="8" t="s">
        <v>42</v>
      </c>
      <c r="G42" s="9" t="s">
        <v>27</v>
      </c>
      <c r="H42" s="10">
        <v>12.55</v>
      </c>
      <c r="I42" s="10"/>
      <c r="J42" s="10"/>
      <c r="K42" s="11">
        <v>12.55</v>
      </c>
      <c r="L42" s="19">
        <v>35</v>
      </c>
      <c r="M42" s="3"/>
    </row>
    <row r="43" spans="1:13" ht="15.5" x14ac:dyDescent="0.35">
      <c r="A43" s="4">
        <v>22</v>
      </c>
      <c r="B43" s="1">
        <v>3603608</v>
      </c>
      <c r="C43" s="12" t="s">
        <v>382</v>
      </c>
      <c r="D43" s="13" t="s">
        <v>383</v>
      </c>
      <c r="E43" s="17">
        <v>2009</v>
      </c>
      <c r="F43" s="8" t="s">
        <v>125</v>
      </c>
      <c r="G43" s="18" t="s">
        <v>27</v>
      </c>
      <c r="H43" s="19">
        <v>12.38</v>
      </c>
      <c r="I43" s="19"/>
      <c r="J43" s="19"/>
      <c r="K43" s="11">
        <v>12.38</v>
      </c>
      <c r="L43" s="10">
        <v>36</v>
      </c>
      <c r="M43" s="20"/>
    </row>
    <row r="44" spans="1:13" ht="28" x14ac:dyDescent="0.35">
      <c r="A44" s="4">
        <v>3</v>
      </c>
      <c r="B44" s="1">
        <v>3602074</v>
      </c>
      <c r="C44" s="12" t="s">
        <v>415</v>
      </c>
      <c r="D44" s="13" t="s">
        <v>79</v>
      </c>
      <c r="E44" s="7">
        <v>2009</v>
      </c>
      <c r="F44" s="8" t="s">
        <v>85</v>
      </c>
      <c r="G44" s="9" t="s">
        <v>27</v>
      </c>
      <c r="H44" s="10">
        <v>12.26</v>
      </c>
      <c r="I44" s="10"/>
      <c r="J44" s="10"/>
      <c r="K44" s="11">
        <v>12.26</v>
      </c>
      <c r="L44" s="19">
        <v>37</v>
      </c>
      <c r="M44" s="3"/>
    </row>
    <row r="45" spans="1:13" ht="28" x14ac:dyDescent="0.35">
      <c r="A45" s="4">
        <v>11</v>
      </c>
      <c r="B45" s="1">
        <v>3603536</v>
      </c>
      <c r="C45" s="12" t="s">
        <v>362</v>
      </c>
      <c r="D45" s="13" t="s">
        <v>363</v>
      </c>
      <c r="E45" s="7">
        <v>2008</v>
      </c>
      <c r="F45" s="8" t="s">
        <v>89</v>
      </c>
      <c r="G45" s="9" t="s">
        <v>27</v>
      </c>
      <c r="H45" s="10">
        <v>12.22</v>
      </c>
      <c r="I45" s="10"/>
      <c r="J45" s="10"/>
      <c r="K45" s="11">
        <v>12.22</v>
      </c>
      <c r="L45" s="10">
        <v>38</v>
      </c>
      <c r="M45" s="3"/>
    </row>
    <row r="46" spans="1:13" ht="28" x14ac:dyDescent="0.35">
      <c r="A46" s="4">
        <v>16</v>
      </c>
      <c r="B46" s="1">
        <v>3603288</v>
      </c>
      <c r="C46" s="12" t="s">
        <v>370</v>
      </c>
      <c r="D46" s="13" t="s">
        <v>236</v>
      </c>
      <c r="E46" s="7">
        <v>2008</v>
      </c>
      <c r="F46" s="8" t="s">
        <v>42</v>
      </c>
      <c r="G46" s="9" t="s">
        <v>27</v>
      </c>
      <c r="H46" s="10">
        <v>11.7</v>
      </c>
      <c r="I46" s="10"/>
      <c r="J46" s="10"/>
      <c r="K46" s="11">
        <v>11.7</v>
      </c>
      <c r="L46" s="19">
        <v>39</v>
      </c>
      <c r="M46" s="3"/>
    </row>
    <row r="47" spans="1:13" ht="15.5" x14ac:dyDescent="0.35">
      <c r="A47" s="4">
        <v>19</v>
      </c>
      <c r="B47" s="1">
        <v>3603624</v>
      </c>
      <c r="C47" s="12" t="s">
        <v>317</v>
      </c>
      <c r="D47" s="13" t="s">
        <v>318</v>
      </c>
      <c r="E47" s="7">
        <v>2009</v>
      </c>
      <c r="F47" s="8" t="s">
        <v>125</v>
      </c>
      <c r="G47" s="9" t="s">
        <v>27</v>
      </c>
      <c r="H47" s="10">
        <v>10.72</v>
      </c>
      <c r="I47" s="10"/>
      <c r="J47" s="10"/>
      <c r="K47" s="11">
        <v>10.72</v>
      </c>
      <c r="L47" s="10">
        <v>40</v>
      </c>
      <c r="M47" s="3"/>
    </row>
    <row r="48" spans="1:13" ht="28" x14ac:dyDescent="0.35">
      <c r="A48" s="4"/>
      <c r="B48" s="1">
        <v>3603248</v>
      </c>
      <c r="C48" s="12" t="s">
        <v>250</v>
      </c>
      <c r="D48" s="13" t="s">
        <v>251</v>
      </c>
      <c r="E48" s="7">
        <v>2008</v>
      </c>
      <c r="F48" s="8" t="s">
        <v>42</v>
      </c>
      <c r="G48" s="9" t="s">
        <v>27</v>
      </c>
      <c r="H48" s="10">
        <v>10.199999999999999</v>
      </c>
      <c r="I48" s="10"/>
      <c r="J48" s="10"/>
      <c r="K48" s="11">
        <v>10.199999999999999</v>
      </c>
      <c r="L48" s="10">
        <v>41</v>
      </c>
      <c r="M48" s="3"/>
    </row>
    <row r="49" spans="1:13" ht="28" x14ac:dyDescent="0.35">
      <c r="A49" s="4">
        <v>19</v>
      </c>
      <c r="B49" s="1">
        <v>3603638</v>
      </c>
      <c r="C49" s="12" t="s">
        <v>466</v>
      </c>
      <c r="D49" s="13" t="s">
        <v>467</v>
      </c>
      <c r="E49" s="7">
        <v>2009</v>
      </c>
      <c r="F49" s="8" t="s">
        <v>42</v>
      </c>
      <c r="G49" s="9" t="s">
        <v>27</v>
      </c>
      <c r="H49" s="10">
        <v>9.73</v>
      </c>
      <c r="I49" s="10"/>
      <c r="J49" s="10"/>
      <c r="K49" s="11">
        <v>9.73</v>
      </c>
      <c r="L49" s="19">
        <v>42</v>
      </c>
      <c r="M49" s="3"/>
    </row>
    <row r="50" spans="1:13" ht="28" x14ac:dyDescent="0.35">
      <c r="A50" s="4">
        <v>17</v>
      </c>
      <c r="B50" s="1">
        <v>3603292</v>
      </c>
      <c r="C50" s="12" t="s">
        <v>399</v>
      </c>
      <c r="D50" s="13" t="s">
        <v>400</v>
      </c>
      <c r="E50" s="7">
        <v>2009</v>
      </c>
      <c r="F50" s="8" t="s">
        <v>42</v>
      </c>
      <c r="G50" s="9" t="s">
        <v>27</v>
      </c>
      <c r="H50" s="10">
        <v>9.7100000000000009</v>
      </c>
      <c r="I50" s="10"/>
      <c r="J50" s="10"/>
      <c r="K50" s="11">
        <v>9.7100000000000009</v>
      </c>
      <c r="L50" s="10">
        <v>43</v>
      </c>
      <c r="M50" s="3"/>
    </row>
    <row r="51" spans="1:13" ht="15.5" x14ac:dyDescent="0.35">
      <c r="A51" s="4">
        <v>23</v>
      </c>
      <c r="B51" s="1">
        <v>3603623</v>
      </c>
      <c r="C51" s="12" t="s">
        <v>224</v>
      </c>
      <c r="D51" s="13" t="s">
        <v>88</v>
      </c>
      <c r="E51" s="17">
        <v>2009</v>
      </c>
      <c r="F51" s="8" t="s">
        <v>125</v>
      </c>
      <c r="G51" s="18" t="s">
        <v>27</v>
      </c>
      <c r="H51" s="19">
        <v>9.3000000000000007</v>
      </c>
      <c r="I51" s="19"/>
      <c r="J51" s="19"/>
      <c r="K51" s="11">
        <v>9.3000000000000007</v>
      </c>
      <c r="L51" s="19">
        <v>44</v>
      </c>
      <c r="M51" s="20"/>
    </row>
    <row r="52" spans="1:13" ht="28" x14ac:dyDescent="0.35">
      <c r="A52" s="4">
        <v>10</v>
      </c>
      <c r="B52" s="1">
        <v>3604062</v>
      </c>
      <c r="C52" s="12" t="s">
        <v>421</v>
      </c>
      <c r="D52" s="13" t="s">
        <v>422</v>
      </c>
      <c r="E52" s="7">
        <v>2008</v>
      </c>
      <c r="F52" s="8" t="s">
        <v>69</v>
      </c>
      <c r="G52" s="9" t="s">
        <v>27</v>
      </c>
      <c r="H52" s="10">
        <v>8.77</v>
      </c>
      <c r="I52" s="10"/>
      <c r="J52" s="10"/>
      <c r="K52" s="11">
        <v>8.77</v>
      </c>
      <c r="L52" s="10">
        <v>45</v>
      </c>
      <c r="M52" s="3"/>
    </row>
    <row r="53" spans="1:13" ht="28" x14ac:dyDescent="0.35">
      <c r="A53" s="4">
        <v>14</v>
      </c>
      <c r="B53" s="1">
        <v>3603256</v>
      </c>
      <c r="C53" s="12" t="s">
        <v>286</v>
      </c>
      <c r="D53" s="13" t="s">
        <v>287</v>
      </c>
      <c r="E53" s="7">
        <v>2009</v>
      </c>
      <c r="F53" s="8" t="s">
        <v>42</v>
      </c>
      <c r="G53" s="9" t="s">
        <v>27</v>
      </c>
      <c r="H53" s="10">
        <v>8.5399999999999991</v>
      </c>
      <c r="I53" s="10"/>
      <c r="J53" s="10"/>
      <c r="K53" s="11">
        <v>8.5399999999999991</v>
      </c>
      <c r="L53" s="10">
        <v>46</v>
      </c>
      <c r="M53" s="3"/>
    </row>
    <row r="54" spans="1:13" ht="28" x14ac:dyDescent="0.35">
      <c r="A54" s="4">
        <v>1</v>
      </c>
      <c r="B54" s="1">
        <v>3603049</v>
      </c>
      <c r="C54" s="5" t="s">
        <v>221</v>
      </c>
      <c r="D54" s="6" t="s">
        <v>179</v>
      </c>
      <c r="E54" s="7">
        <v>2008</v>
      </c>
      <c r="F54" s="8" t="s">
        <v>85</v>
      </c>
      <c r="G54" s="9" t="s">
        <v>27</v>
      </c>
      <c r="H54" s="10">
        <v>8.2100000000000009</v>
      </c>
      <c r="I54" s="10"/>
      <c r="J54" s="10"/>
      <c r="K54" s="11">
        <v>8.2100000000000009</v>
      </c>
      <c r="L54" s="19">
        <v>47</v>
      </c>
      <c r="M54" s="3"/>
    </row>
    <row r="55" spans="1:13" ht="15" x14ac:dyDescent="0.35">
      <c r="A55" s="235" t="s">
        <v>22</v>
      </c>
      <c r="B55" s="236"/>
      <c r="C55" s="237"/>
      <c r="D55" s="222" t="s">
        <v>23</v>
      </c>
      <c r="E55" s="223"/>
      <c r="F55" s="223"/>
      <c r="G55" s="224"/>
      <c r="H55" s="222" t="s">
        <v>24</v>
      </c>
      <c r="I55" s="223"/>
      <c r="J55" s="223"/>
      <c r="K55" s="224"/>
      <c r="L55" s="10"/>
    </row>
    <row r="56" spans="1:13" ht="15" x14ac:dyDescent="0.35">
      <c r="A56" s="222" t="s">
        <v>25</v>
      </c>
      <c r="B56" s="223"/>
      <c r="C56" s="223"/>
      <c r="D56" s="223"/>
      <c r="E56" s="223"/>
      <c r="F56" s="224"/>
      <c r="G56" s="225" t="s">
        <v>26</v>
      </c>
      <c r="H56" s="226"/>
      <c r="I56" s="226"/>
      <c r="J56" s="226"/>
      <c r="K56" s="226"/>
      <c r="L56" s="227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55:C55"/>
    <mergeCell ref="D55:G55"/>
    <mergeCell ref="H55:K55"/>
    <mergeCell ref="A6:A7"/>
    <mergeCell ref="B6:B7"/>
    <mergeCell ref="C6:D6"/>
    <mergeCell ref="E6:E7"/>
    <mergeCell ref="F6:F7"/>
    <mergeCell ref="G6:G7"/>
    <mergeCell ref="A56:F56"/>
    <mergeCell ref="G56:L56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7">
    <pageSetUpPr fitToPage="1"/>
  </sheetPr>
  <dimension ref="A1:M33"/>
  <sheetViews>
    <sheetView zoomScale="70" zoomScaleNormal="70" workbookViewId="0">
      <selection activeCell="A15" sqref="A15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29</v>
      </c>
      <c r="B4" s="244"/>
      <c r="C4" s="244"/>
      <c r="D4" s="251" t="s">
        <v>11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1" t="s">
        <v>12</v>
      </c>
      <c r="C6" s="228" t="s">
        <v>13</v>
      </c>
      <c r="D6" s="230"/>
      <c r="E6" s="231" t="s">
        <v>14</v>
      </c>
      <c r="F6" s="23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1" t="s">
        <v>19</v>
      </c>
    </row>
    <row r="7" spans="1:13" ht="18" customHeight="1" x14ac:dyDescent="0.35">
      <c r="A7" s="239"/>
      <c r="B7" s="233"/>
      <c r="C7" s="2" t="s">
        <v>20</v>
      </c>
      <c r="D7" s="2" t="s">
        <v>21</v>
      </c>
      <c r="E7" s="233"/>
      <c r="F7" s="233"/>
      <c r="G7" s="233"/>
      <c r="H7" s="37">
        <v>1</v>
      </c>
      <c r="I7" s="37">
        <v>2</v>
      </c>
      <c r="J7" s="37">
        <v>3</v>
      </c>
      <c r="K7" s="233"/>
      <c r="L7" s="233"/>
      <c r="M7" s="233"/>
    </row>
    <row r="8" spans="1:13" ht="30" customHeight="1" x14ac:dyDescent="0.35">
      <c r="A8" s="4">
        <v>1</v>
      </c>
      <c r="B8" s="1">
        <v>3603953</v>
      </c>
      <c r="C8" s="12" t="s">
        <v>139</v>
      </c>
      <c r="D8" s="13" t="s">
        <v>140</v>
      </c>
      <c r="E8" s="67">
        <v>2004</v>
      </c>
      <c r="F8" s="8" t="s">
        <v>141</v>
      </c>
      <c r="G8" s="9" t="s">
        <v>29</v>
      </c>
      <c r="H8" s="10"/>
      <c r="I8" s="10"/>
      <c r="J8" s="10"/>
      <c r="K8" s="11">
        <v>22.31</v>
      </c>
      <c r="L8" s="10">
        <v>1</v>
      </c>
      <c r="M8" s="37"/>
    </row>
    <row r="9" spans="1:13" ht="30" customHeight="1" x14ac:dyDescent="0.35">
      <c r="A9" s="4">
        <v>2</v>
      </c>
      <c r="B9" s="1">
        <v>3605105</v>
      </c>
      <c r="C9" s="12" t="s">
        <v>444</v>
      </c>
      <c r="D9" s="13" t="s">
        <v>124</v>
      </c>
      <c r="E9" s="67">
        <v>2005</v>
      </c>
      <c r="F9" s="8" t="s">
        <v>52</v>
      </c>
      <c r="G9" s="9" t="s">
        <v>29</v>
      </c>
      <c r="H9" s="10"/>
      <c r="I9" s="10"/>
      <c r="J9" s="10"/>
      <c r="K9" s="11">
        <v>17.850000000000001</v>
      </c>
      <c r="L9" s="10">
        <v>2</v>
      </c>
      <c r="M9" s="37"/>
    </row>
    <row r="10" spans="1:13" ht="30" customHeight="1" x14ac:dyDescent="0.35">
      <c r="A10" s="4">
        <v>3</v>
      </c>
      <c r="B10" s="1">
        <v>3605190</v>
      </c>
      <c r="C10" s="12" t="s">
        <v>354</v>
      </c>
      <c r="D10" s="13" t="s">
        <v>355</v>
      </c>
      <c r="E10" s="67">
        <v>2004</v>
      </c>
      <c r="F10" s="8" t="s">
        <v>57</v>
      </c>
      <c r="G10" s="9" t="s">
        <v>29</v>
      </c>
      <c r="H10" s="10"/>
      <c r="I10" s="10"/>
      <c r="J10" s="10"/>
      <c r="K10" s="11">
        <v>15.88</v>
      </c>
      <c r="L10" s="10">
        <v>3</v>
      </c>
      <c r="M10" s="37"/>
    </row>
    <row r="11" spans="1:13" ht="30" customHeight="1" x14ac:dyDescent="0.35">
      <c r="A11" s="4">
        <v>4</v>
      </c>
      <c r="B11" s="1">
        <v>3603368</v>
      </c>
      <c r="C11" s="12" t="s">
        <v>527</v>
      </c>
      <c r="D11" s="13" t="s">
        <v>84</v>
      </c>
      <c r="E11" s="67">
        <v>2004</v>
      </c>
      <c r="F11" s="8" t="s">
        <v>42</v>
      </c>
      <c r="G11" s="9" t="s">
        <v>29</v>
      </c>
      <c r="H11" s="10"/>
      <c r="I11" s="10"/>
      <c r="J11" s="10"/>
      <c r="K11" s="11">
        <v>15.2</v>
      </c>
      <c r="L11" s="10">
        <v>4</v>
      </c>
      <c r="M11" s="37"/>
    </row>
    <row r="12" spans="1:13" ht="30" customHeight="1" x14ac:dyDescent="0.35">
      <c r="A12" s="4">
        <v>5</v>
      </c>
      <c r="B12" s="1">
        <v>3604769</v>
      </c>
      <c r="C12" s="12" t="s">
        <v>189</v>
      </c>
      <c r="D12" s="13" t="s">
        <v>192</v>
      </c>
      <c r="E12" s="67">
        <v>2004</v>
      </c>
      <c r="F12" s="8" t="s">
        <v>85</v>
      </c>
      <c r="G12" s="9" t="s">
        <v>29</v>
      </c>
      <c r="H12" s="10"/>
      <c r="I12" s="10"/>
      <c r="J12" s="10"/>
      <c r="K12" s="11">
        <v>14.82</v>
      </c>
      <c r="L12" s="10">
        <v>5</v>
      </c>
      <c r="M12" s="37"/>
    </row>
    <row r="13" spans="1:13" ht="30" customHeight="1" x14ac:dyDescent="0.35">
      <c r="A13" s="4">
        <v>6</v>
      </c>
      <c r="B13" s="1">
        <v>3605926</v>
      </c>
      <c r="C13" s="12" t="s">
        <v>431</v>
      </c>
      <c r="D13" s="13" t="s">
        <v>100</v>
      </c>
      <c r="E13" s="67">
        <v>2004</v>
      </c>
      <c r="F13" s="8" t="s">
        <v>141</v>
      </c>
      <c r="G13" s="9" t="s">
        <v>29</v>
      </c>
      <c r="H13" s="10"/>
      <c r="I13" s="10"/>
      <c r="J13" s="10"/>
      <c r="K13" s="11">
        <v>14.28</v>
      </c>
      <c r="L13" s="10">
        <v>6</v>
      </c>
      <c r="M13" s="37"/>
    </row>
    <row r="14" spans="1:13" ht="30" customHeight="1" x14ac:dyDescent="0.35">
      <c r="A14" s="4">
        <v>7</v>
      </c>
      <c r="B14" s="1">
        <v>3604607</v>
      </c>
      <c r="C14" s="12" t="s">
        <v>534</v>
      </c>
      <c r="D14" s="13" t="s">
        <v>181</v>
      </c>
      <c r="E14" s="67">
        <v>2004</v>
      </c>
      <c r="F14" s="8" t="s">
        <v>112</v>
      </c>
      <c r="G14" s="9" t="s">
        <v>29</v>
      </c>
      <c r="H14" s="10"/>
      <c r="I14" s="10"/>
      <c r="J14" s="10"/>
      <c r="K14" s="11">
        <v>13.43</v>
      </c>
      <c r="L14" s="10">
        <v>7</v>
      </c>
      <c r="M14" s="37"/>
    </row>
    <row r="15" spans="1:13" ht="30" customHeight="1" x14ac:dyDescent="0.35">
      <c r="A15" s="4">
        <v>9</v>
      </c>
      <c r="B15" s="1">
        <v>3604071</v>
      </c>
      <c r="C15" s="12" t="s">
        <v>584</v>
      </c>
      <c r="D15" s="13" t="s">
        <v>118</v>
      </c>
      <c r="E15" s="67">
        <v>2004</v>
      </c>
      <c r="F15" s="8" t="s">
        <v>69</v>
      </c>
      <c r="G15" s="9" t="s">
        <v>29</v>
      </c>
      <c r="H15" s="10"/>
      <c r="I15" s="10"/>
      <c r="J15" s="10"/>
      <c r="K15" s="11">
        <v>13.17</v>
      </c>
      <c r="L15" s="10">
        <v>8</v>
      </c>
      <c r="M15" s="37"/>
    </row>
    <row r="16" spans="1:13" ht="30" customHeight="1" x14ac:dyDescent="0.35">
      <c r="A16" s="4">
        <v>10</v>
      </c>
      <c r="B16" s="1">
        <v>3605342</v>
      </c>
      <c r="C16" s="12" t="s">
        <v>506</v>
      </c>
      <c r="D16" s="13" t="s">
        <v>79</v>
      </c>
      <c r="E16" s="67">
        <v>2004</v>
      </c>
      <c r="F16" s="8" t="s">
        <v>57</v>
      </c>
      <c r="G16" s="9" t="s">
        <v>29</v>
      </c>
      <c r="H16" s="10"/>
      <c r="I16" s="10"/>
      <c r="J16" s="10"/>
      <c r="K16" s="11">
        <v>12.17</v>
      </c>
      <c r="L16" s="10">
        <v>9</v>
      </c>
      <c r="M16" s="37"/>
    </row>
    <row r="17" spans="1:13" ht="30" customHeight="1" x14ac:dyDescent="0.35">
      <c r="A17" s="4">
        <v>11</v>
      </c>
      <c r="B17" s="1">
        <v>3605290</v>
      </c>
      <c r="C17" s="12" t="s">
        <v>586</v>
      </c>
      <c r="D17" s="13" t="s">
        <v>291</v>
      </c>
      <c r="E17" s="67">
        <v>2004</v>
      </c>
      <c r="F17" s="8" t="s">
        <v>85</v>
      </c>
      <c r="G17" s="9" t="s">
        <v>29</v>
      </c>
      <c r="H17" s="10"/>
      <c r="I17" s="10"/>
      <c r="J17" s="10"/>
      <c r="K17" s="11">
        <v>11.95</v>
      </c>
      <c r="L17" s="10">
        <v>10</v>
      </c>
      <c r="M17" s="37"/>
    </row>
    <row r="18" spans="1:13" ht="30" customHeight="1" x14ac:dyDescent="0.35">
      <c r="A18" s="4">
        <v>12</v>
      </c>
      <c r="B18" s="1">
        <v>3604043</v>
      </c>
      <c r="C18" s="12" t="s">
        <v>257</v>
      </c>
      <c r="D18" s="13" t="s">
        <v>258</v>
      </c>
      <c r="E18" s="67">
        <v>2005</v>
      </c>
      <c r="F18" s="8" t="s">
        <v>69</v>
      </c>
      <c r="G18" s="9" t="s">
        <v>29</v>
      </c>
      <c r="H18" s="10"/>
      <c r="I18" s="10"/>
      <c r="J18" s="10"/>
      <c r="K18" s="11">
        <v>11.65</v>
      </c>
      <c r="L18" s="10">
        <v>11</v>
      </c>
      <c r="M18" s="37"/>
    </row>
    <row r="19" spans="1:13" ht="30" customHeight="1" x14ac:dyDescent="0.35">
      <c r="A19" s="4">
        <v>13</v>
      </c>
      <c r="B19" s="1">
        <v>3604448</v>
      </c>
      <c r="C19" s="12" t="s">
        <v>573</v>
      </c>
      <c r="D19" s="13" t="s">
        <v>91</v>
      </c>
      <c r="E19" s="67">
        <v>2004</v>
      </c>
      <c r="F19" s="8" t="s">
        <v>57</v>
      </c>
      <c r="G19" s="9" t="s">
        <v>29</v>
      </c>
      <c r="H19" s="10"/>
      <c r="I19" s="10"/>
      <c r="J19" s="10"/>
      <c r="K19" s="11">
        <v>11.63</v>
      </c>
      <c r="L19" s="10">
        <v>12</v>
      </c>
      <c r="M19" s="37"/>
    </row>
    <row r="20" spans="1:13" ht="30" customHeight="1" x14ac:dyDescent="0.35">
      <c r="A20" s="4">
        <v>14</v>
      </c>
      <c r="B20" s="23">
        <v>3604068</v>
      </c>
      <c r="C20" s="12" t="s">
        <v>527</v>
      </c>
      <c r="D20" s="13" t="s">
        <v>318</v>
      </c>
      <c r="E20" s="67">
        <v>2007</v>
      </c>
      <c r="F20" s="8" t="s">
        <v>69</v>
      </c>
      <c r="G20" s="9" t="s">
        <v>39</v>
      </c>
      <c r="H20" s="10"/>
      <c r="I20" s="10"/>
      <c r="J20" s="10"/>
      <c r="K20" s="11">
        <v>11.55</v>
      </c>
      <c r="L20" s="10">
        <v>13</v>
      </c>
      <c r="M20" s="37"/>
    </row>
    <row r="21" spans="1:13" ht="30" customHeight="1" x14ac:dyDescent="0.35">
      <c r="A21" s="4">
        <v>15</v>
      </c>
      <c r="B21" s="1">
        <v>3604762</v>
      </c>
      <c r="C21" s="12" t="s">
        <v>406</v>
      </c>
      <c r="D21" s="13" t="s">
        <v>407</v>
      </c>
      <c r="E21" s="67">
        <v>2005</v>
      </c>
      <c r="F21" s="8" t="s">
        <v>85</v>
      </c>
      <c r="G21" s="9" t="s">
        <v>29</v>
      </c>
      <c r="H21" s="10"/>
      <c r="I21" s="10"/>
      <c r="J21" s="10"/>
      <c r="K21" s="11">
        <v>11.49</v>
      </c>
      <c r="L21" s="10">
        <v>14</v>
      </c>
      <c r="M21" s="37"/>
    </row>
    <row r="22" spans="1:13" ht="30" customHeight="1" x14ac:dyDescent="0.35">
      <c r="A22" s="4">
        <v>16</v>
      </c>
      <c r="B22" s="1">
        <v>3605323</v>
      </c>
      <c r="C22" s="12" t="s">
        <v>589</v>
      </c>
      <c r="D22" s="13" t="s">
        <v>225</v>
      </c>
      <c r="E22" s="67">
        <v>2005</v>
      </c>
      <c r="F22" s="8" t="s">
        <v>57</v>
      </c>
      <c r="G22" s="9" t="s">
        <v>29</v>
      </c>
      <c r="H22" s="10"/>
      <c r="I22" s="10"/>
      <c r="J22" s="10"/>
      <c r="K22" s="11">
        <v>11.07</v>
      </c>
      <c r="L22" s="10">
        <v>15</v>
      </c>
      <c r="M22" s="37"/>
    </row>
    <row r="23" spans="1:13" ht="30" customHeight="1" x14ac:dyDescent="0.35">
      <c r="A23" s="4">
        <v>17</v>
      </c>
      <c r="B23" s="1">
        <v>3603973</v>
      </c>
      <c r="C23" s="12" t="s">
        <v>272</v>
      </c>
      <c r="D23" s="13" t="s">
        <v>179</v>
      </c>
      <c r="E23" s="67">
        <v>2004</v>
      </c>
      <c r="F23" s="8" t="s">
        <v>141</v>
      </c>
      <c r="G23" s="9" t="s">
        <v>29</v>
      </c>
      <c r="H23" s="10"/>
      <c r="I23" s="10"/>
      <c r="J23" s="10"/>
      <c r="K23" s="11">
        <v>10.92</v>
      </c>
      <c r="L23" s="10">
        <v>16</v>
      </c>
      <c r="M23" s="37"/>
    </row>
    <row r="24" spans="1:13" ht="30" customHeight="1" x14ac:dyDescent="0.35">
      <c r="A24" s="4">
        <v>18</v>
      </c>
      <c r="B24" s="1">
        <v>3603956</v>
      </c>
      <c r="C24" s="12" t="s">
        <v>378</v>
      </c>
      <c r="D24" s="13" t="s">
        <v>170</v>
      </c>
      <c r="E24" s="67">
        <v>2004</v>
      </c>
      <c r="F24" s="8" t="s">
        <v>141</v>
      </c>
      <c r="G24" s="9" t="s">
        <v>29</v>
      </c>
      <c r="H24" s="10"/>
      <c r="I24" s="10"/>
      <c r="J24" s="10"/>
      <c r="K24" s="11">
        <v>10.84</v>
      </c>
      <c r="L24" s="10">
        <v>17</v>
      </c>
      <c r="M24" s="37"/>
    </row>
    <row r="25" spans="1:13" ht="30" customHeight="1" x14ac:dyDescent="0.35">
      <c r="A25" s="4">
        <v>19</v>
      </c>
      <c r="B25" s="1">
        <v>3603967</v>
      </c>
      <c r="C25" s="12" t="s">
        <v>537</v>
      </c>
      <c r="D25" s="13" t="s">
        <v>538</v>
      </c>
      <c r="E25" s="67">
        <v>2005</v>
      </c>
      <c r="F25" s="8" t="s">
        <v>141</v>
      </c>
      <c r="G25" s="9" t="s">
        <v>29</v>
      </c>
      <c r="H25" s="10"/>
      <c r="I25" s="10"/>
      <c r="J25" s="10"/>
      <c r="K25" s="11">
        <v>10.33</v>
      </c>
      <c r="L25" s="10">
        <v>18</v>
      </c>
      <c r="M25" s="37"/>
    </row>
    <row r="26" spans="1:13" ht="30" customHeight="1" x14ac:dyDescent="0.35">
      <c r="A26" s="4">
        <v>20</v>
      </c>
      <c r="B26" s="24">
        <v>3604055</v>
      </c>
      <c r="C26" s="12" t="s">
        <v>364</v>
      </c>
      <c r="D26" s="13" t="s">
        <v>88</v>
      </c>
      <c r="E26" s="67">
        <v>2005</v>
      </c>
      <c r="F26" s="8" t="s">
        <v>69</v>
      </c>
      <c r="G26" s="9" t="s">
        <v>29</v>
      </c>
      <c r="H26" s="10"/>
      <c r="I26" s="10"/>
      <c r="J26" s="10"/>
      <c r="K26" s="11">
        <v>9.44</v>
      </c>
      <c r="L26" s="10">
        <v>19</v>
      </c>
      <c r="M26" s="37"/>
    </row>
    <row r="27" spans="1:13" ht="30" customHeight="1" x14ac:dyDescent="0.35">
      <c r="A27" s="4">
        <v>21</v>
      </c>
      <c r="B27" s="25">
        <v>3604755</v>
      </c>
      <c r="C27" s="5" t="s">
        <v>117</v>
      </c>
      <c r="D27" s="6" t="s">
        <v>118</v>
      </c>
      <c r="E27" s="67">
        <v>2005</v>
      </c>
      <c r="F27" s="8" t="s">
        <v>85</v>
      </c>
      <c r="G27" s="9" t="s">
        <v>29</v>
      </c>
      <c r="H27" s="10"/>
      <c r="I27" s="10"/>
      <c r="J27" s="10"/>
      <c r="K27" s="11">
        <v>9.25</v>
      </c>
      <c r="L27" s="10">
        <v>20</v>
      </c>
      <c r="M27" s="37"/>
    </row>
    <row r="28" spans="1:13" ht="27.9" customHeight="1" x14ac:dyDescent="0.35">
      <c r="A28" s="4"/>
      <c r="B28" s="26"/>
      <c r="C28" s="12"/>
      <c r="D28" s="13"/>
      <c r="E28" s="17"/>
      <c r="F28" s="8"/>
      <c r="G28" s="18"/>
      <c r="H28" s="19"/>
      <c r="I28" s="19"/>
      <c r="J28" s="19"/>
      <c r="K28" s="11"/>
      <c r="L28" s="19"/>
      <c r="M28" s="20"/>
    </row>
    <row r="29" spans="1:13" ht="27.9" customHeight="1" x14ac:dyDescent="0.35">
      <c r="A29" s="4"/>
      <c r="B29" s="26"/>
      <c r="C29" s="12"/>
      <c r="D29" s="13"/>
      <c r="E29" s="21"/>
      <c r="F29" s="8"/>
      <c r="G29" s="22"/>
      <c r="H29" s="19"/>
      <c r="I29" s="19"/>
      <c r="J29" s="19"/>
      <c r="K29" s="11"/>
      <c r="L29" s="19"/>
      <c r="M29" s="20"/>
    </row>
    <row r="30" spans="1:13" ht="21" customHeight="1" x14ac:dyDescent="0.35">
      <c r="A30" s="235" t="s">
        <v>22</v>
      </c>
      <c r="B30" s="236"/>
      <c r="C30" s="237"/>
      <c r="D30" s="222" t="s">
        <v>23</v>
      </c>
      <c r="E30" s="223"/>
      <c r="F30" s="223"/>
      <c r="G30" s="224"/>
      <c r="H30" s="222" t="s">
        <v>24</v>
      </c>
      <c r="I30" s="223"/>
      <c r="J30" s="223"/>
      <c r="K30" s="224"/>
      <c r="L30" s="15"/>
    </row>
    <row r="31" spans="1:13" ht="42.75" customHeight="1" x14ac:dyDescent="0.35">
      <c r="A31" s="222" t="s">
        <v>25</v>
      </c>
      <c r="B31" s="223"/>
      <c r="C31" s="223"/>
      <c r="D31" s="223"/>
      <c r="E31" s="223"/>
      <c r="F31" s="224"/>
      <c r="G31" s="225" t="s">
        <v>26</v>
      </c>
      <c r="H31" s="226"/>
      <c r="I31" s="226"/>
      <c r="J31" s="226"/>
      <c r="K31" s="226"/>
      <c r="L31" s="227"/>
    </row>
    <row r="33" spans="2:2" ht="15" x14ac:dyDescent="0.35">
      <c r="B33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0:C30"/>
    <mergeCell ref="D30:G30"/>
    <mergeCell ref="H30:K30"/>
    <mergeCell ref="A6:A7"/>
    <mergeCell ref="B6:B7"/>
    <mergeCell ref="C6:D6"/>
    <mergeCell ref="E6:E7"/>
    <mergeCell ref="F6:F7"/>
    <mergeCell ref="G6:G7"/>
    <mergeCell ref="A31:F31"/>
    <mergeCell ref="G31:L31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8">
    <pageSetUpPr fitToPage="1"/>
  </sheetPr>
  <dimension ref="A1:M47"/>
  <sheetViews>
    <sheetView topLeftCell="A28" zoomScale="70" zoomScaleNormal="70" workbookViewId="0">
      <selection activeCell="J42" sqref="J42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30</v>
      </c>
      <c r="B4" s="244"/>
      <c r="C4" s="244"/>
      <c r="D4" s="251" t="s">
        <v>31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>
        <v>4</v>
      </c>
      <c r="B8" s="1">
        <v>3607613</v>
      </c>
      <c r="C8" s="12" t="s">
        <v>204</v>
      </c>
      <c r="D8" s="13" t="s">
        <v>56</v>
      </c>
      <c r="E8" s="7">
        <v>2004</v>
      </c>
      <c r="F8" s="8" t="s">
        <v>85</v>
      </c>
      <c r="G8" s="9" t="s">
        <v>30</v>
      </c>
      <c r="H8" s="10">
        <v>11.75</v>
      </c>
      <c r="I8" s="10">
        <v>10.93</v>
      </c>
      <c r="J8" s="10">
        <v>11.61</v>
      </c>
      <c r="K8" s="11">
        <v>11.75</v>
      </c>
      <c r="L8" s="27">
        <v>1</v>
      </c>
      <c r="M8" s="3"/>
    </row>
    <row r="9" spans="1:13" ht="30" customHeight="1" x14ac:dyDescent="0.35">
      <c r="A9" s="4">
        <v>20</v>
      </c>
      <c r="B9" s="1">
        <v>3605262</v>
      </c>
      <c r="C9" s="12" t="s">
        <v>409</v>
      </c>
      <c r="D9" s="13" t="s">
        <v>410</v>
      </c>
      <c r="E9" s="7">
        <v>2005</v>
      </c>
      <c r="F9" s="8" t="s">
        <v>77</v>
      </c>
      <c r="G9" s="9" t="s">
        <v>30</v>
      </c>
      <c r="H9" s="10">
        <v>9.93</v>
      </c>
      <c r="I9" s="10">
        <v>10.46</v>
      </c>
      <c r="J9" s="10">
        <v>9.56</v>
      </c>
      <c r="K9" s="11">
        <v>10.46</v>
      </c>
      <c r="L9" s="27">
        <v>2</v>
      </c>
      <c r="M9" s="3"/>
    </row>
    <row r="10" spans="1:13" ht="30" customHeight="1" x14ac:dyDescent="0.35">
      <c r="A10" s="4">
        <v>30</v>
      </c>
      <c r="B10" s="1">
        <v>3604373</v>
      </c>
      <c r="C10" s="12" t="s">
        <v>561</v>
      </c>
      <c r="D10" s="13" t="s">
        <v>157</v>
      </c>
      <c r="E10" s="7">
        <v>2005</v>
      </c>
      <c r="F10" s="8" t="s">
        <v>44</v>
      </c>
      <c r="G10" s="9" t="s">
        <v>30</v>
      </c>
      <c r="H10" s="10">
        <v>9.4700000000000006</v>
      </c>
      <c r="I10" s="10">
        <v>8.83</v>
      </c>
      <c r="J10" s="10">
        <v>10.06</v>
      </c>
      <c r="K10" s="11">
        <v>10.06</v>
      </c>
      <c r="L10" s="27">
        <v>3</v>
      </c>
      <c r="M10" s="3"/>
    </row>
    <row r="11" spans="1:13" ht="30" customHeight="1" x14ac:dyDescent="0.35">
      <c r="A11" s="4">
        <v>26</v>
      </c>
      <c r="B11" s="1">
        <v>3606085</v>
      </c>
      <c r="C11" s="12" t="s">
        <v>528</v>
      </c>
      <c r="D11" s="13" t="s">
        <v>529</v>
      </c>
      <c r="E11" s="7">
        <v>2004</v>
      </c>
      <c r="F11" s="8" t="s">
        <v>57</v>
      </c>
      <c r="G11" s="9" t="s">
        <v>30</v>
      </c>
      <c r="H11" s="10">
        <v>9.76</v>
      </c>
      <c r="I11" s="10">
        <v>9.74</v>
      </c>
      <c r="J11" s="10">
        <v>9.7899999999999991</v>
      </c>
      <c r="K11" s="11">
        <v>9.7899999999999991</v>
      </c>
      <c r="L11" s="27">
        <v>4</v>
      </c>
      <c r="M11" s="3"/>
    </row>
    <row r="12" spans="1:13" ht="30" customHeight="1" x14ac:dyDescent="0.35">
      <c r="A12" s="4">
        <v>11</v>
      </c>
      <c r="B12" s="1">
        <v>3605069</v>
      </c>
      <c r="C12" s="12" t="s">
        <v>288</v>
      </c>
      <c r="D12" s="13" t="s">
        <v>147</v>
      </c>
      <c r="E12" s="7">
        <v>2004</v>
      </c>
      <c r="F12" s="8" t="s">
        <v>52</v>
      </c>
      <c r="G12" s="9" t="s">
        <v>30</v>
      </c>
      <c r="H12" s="10">
        <v>9.1999999999999993</v>
      </c>
      <c r="I12" s="10">
        <v>9.74</v>
      </c>
      <c r="J12" s="10">
        <v>8.6300000000000008</v>
      </c>
      <c r="K12" s="11">
        <v>9.74</v>
      </c>
      <c r="L12" s="27">
        <v>5</v>
      </c>
      <c r="M12" s="3"/>
    </row>
    <row r="13" spans="1:13" ht="30" customHeight="1" x14ac:dyDescent="0.35">
      <c r="A13" s="4">
        <v>15</v>
      </c>
      <c r="B13" s="1">
        <v>3603582</v>
      </c>
      <c r="C13" s="12" t="s">
        <v>324</v>
      </c>
      <c r="D13" s="13" t="s">
        <v>86</v>
      </c>
      <c r="E13" s="7">
        <v>2005</v>
      </c>
      <c r="F13" s="8" t="s">
        <v>125</v>
      </c>
      <c r="G13" s="9" t="s">
        <v>30</v>
      </c>
      <c r="H13" s="10">
        <v>8.98</v>
      </c>
      <c r="I13" s="10">
        <v>8.26</v>
      </c>
      <c r="J13" s="10">
        <v>9.02</v>
      </c>
      <c r="K13" s="11">
        <v>9.02</v>
      </c>
      <c r="L13" s="27">
        <v>6</v>
      </c>
      <c r="M13" s="3"/>
    </row>
    <row r="14" spans="1:13" ht="30" customHeight="1" x14ac:dyDescent="0.35">
      <c r="A14" s="4">
        <v>31</v>
      </c>
      <c r="B14" s="1">
        <v>3603052</v>
      </c>
      <c r="C14" s="12" t="s">
        <v>571</v>
      </c>
      <c r="D14" s="13" t="s">
        <v>149</v>
      </c>
      <c r="E14" s="7">
        <v>2004</v>
      </c>
      <c r="F14" s="8" t="s">
        <v>85</v>
      </c>
      <c r="G14" s="9" t="s">
        <v>30</v>
      </c>
      <c r="H14" s="10">
        <v>7.97</v>
      </c>
      <c r="I14" s="10">
        <v>8.9499999999999993</v>
      </c>
      <c r="J14" s="10">
        <v>8.48</v>
      </c>
      <c r="K14" s="11">
        <v>8.9499999999999993</v>
      </c>
      <c r="L14" s="27">
        <v>7</v>
      </c>
      <c r="M14" s="3"/>
    </row>
    <row r="15" spans="1:13" ht="30" customHeight="1" x14ac:dyDescent="0.35">
      <c r="A15" s="4">
        <v>13</v>
      </c>
      <c r="B15" s="1">
        <v>3604593</v>
      </c>
      <c r="C15" s="12" t="s">
        <v>305</v>
      </c>
      <c r="D15" s="13" t="s">
        <v>130</v>
      </c>
      <c r="E15" s="7">
        <v>2004</v>
      </c>
      <c r="F15" s="8" t="s">
        <v>112</v>
      </c>
      <c r="G15" s="9" t="s">
        <v>30</v>
      </c>
      <c r="H15" s="10">
        <v>8.7200000000000006</v>
      </c>
      <c r="I15" s="10"/>
      <c r="J15" s="10">
        <v>7.64</v>
      </c>
      <c r="K15" s="11">
        <v>8.7200000000000006</v>
      </c>
      <c r="L15" s="27">
        <v>8</v>
      </c>
      <c r="M15" s="3"/>
    </row>
    <row r="16" spans="1:13" ht="30" customHeight="1" x14ac:dyDescent="0.35">
      <c r="A16" s="4">
        <v>34</v>
      </c>
      <c r="B16" s="1">
        <v>3605191</v>
      </c>
      <c r="C16" s="12" t="s">
        <v>411</v>
      </c>
      <c r="D16" s="13" t="s">
        <v>412</v>
      </c>
      <c r="E16" s="7">
        <v>2005</v>
      </c>
      <c r="F16" s="8" t="s">
        <v>57</v>
      </c>
      <c r="G16" s="9" t="s">
        <v>30</v>
      </c>
      <c r="H16" s="10">
        <v>8.7100000000000009</v>
      </c>
      <c r="I16" s="10">
        <v>7.62</v>
      </c>
      <c r="J16" s="10">
        <v>8.4</v>
      </c>
      <c r="K16" s="11">
        <v>8.7100000000000009</v>
      </c>
      <c r="L16" s="27">
        <v>9</v>
      </c>
      <c r="M16" s="3"/>
    </row>
    <row r="17" spans="1:13" ht="30" customHeight="1" x14ac:dyDescent="0.35">
      <c r="A17" s="4">
        <v>24</v>
      </c>
      <c r="B17" s="1">
        <v>3603502</v>
      </c>
      <c r="C17" s="12" t="s">
        <v>446</v>
      </c>
      <c r="D17" s="13" t="s">
        <v>66</v>
      </c>
      <c r="E17" s="7">
        <v>2004</v>
      </c>
      <c r="F17" s="8" t="s">
        <v>89</v>
      </c>
      <c r="G17" s="9" t="s">
        <v>30</v>
      </c>
      <c r="H17" s="10"/>
      <c r="I17" s="10"/>
      <c r="J17" s="10">
        <v>8.68</v>
      </c>
      <c r="K17" s="11">
        <v>8.68</v>
      </c>
      <c r="L17" s="27">
        <v>10</v>
      </c>
      <c r="M17" s="3"/>
    </row>
    <row r="18" spans="1:13" ht="30" customHeight="1" x14ac:dyDescent="0.35">
      <c r="A18" s="4">
        <v>7</v>
      </c>
      <c r="B18" s="1">
        <v>3602066</v>
      </c>
      <c r="C18" s="12" t="s">
        <v>243</v>
      </c>
      <c r="D18" s="13" t="s">
        <v>149</v>
      </c>
      <c r="E18" s="7">
        <v>2004</v>
      </c>
      <c r="F18" s="8" t="s">
        <v>85</v>
      </c>
      <c r="G18" s="9" t="s">
        <v>30</v>
      </c>
      <c r="H18" s="10">
        <v>8.1300000000000008</v>
      </c>
      <c r="I18" s="10">
        <v>8.57</v>
      </c>
      <c r="J18" s="10">
        <v>8.17</v>
      </c>
      <c r="K18" s="11">
        <v>8.57</v>
      </c>
      <c r="L18" s="27">
        <v>11</v>
      </c>
      <c r="M18" s="3"/>
    </row>
    <row r="19" spans="1:13" ht="30" customHeight="1" x14ac:dyDescent="0.35">
      <c r="A19" s="4">
        <v>3</v>
      </c>
      <c r="B19" s="1">
        <v>3608741</v>
      </c>
      <c r="C19" s="12" t="s">
        <v>172</v>
      </c>
      <c r="D19" s="13" t="s">
        <v>149</v>
      </c>
      <c r="E19" s="7">
        <v>2005</v>
      </c>
      <c r="F19" s="8" t="s">
        <v>42</v>
      </c>
      <c r="G19" s="9" t="s">
        <v>30</v>
      </c>
      <c r="H19" s="10">
        <v>7.99</v>
      </c>
      <c r="I19" s="10">
        <v>8.3699999999999992</v>
      </c>
      <c r="J19" s="10">
        <v>8.25</v>
      </c>
      <c r="K19" s="11">
        <v>8.3699999999999992</v>
      </c>
      <c r="L19" s="27">
        <v>12</v>
      </c>
      <c r="M19" s="3"/>
    </row>
    <row r="20" spans="1:13" ht="30" customHeight="1" x14ac:dyDescent="0.35">
      <c r="A20" s="4">
        <v>23</v>
      </c>
      <c r="B20" s="1">
        <v>3604601</v>
      </c>
      <c r="C20" s="12" t="s">
        <v>437</v>
      </c>
      <c r="D20" s="13" t="s">
        <v>71</v>
      </c>
      <c r="E20" s="7">
        <v>2004</v>
      </c>
      <c r="F20" s="8" t="s">
        <v>112</v>
      </c>
      <c r="G20" s="9" t="s">
        <v>30</v>
      </c>
      <c r="H20" s="10">
        <v>8.31</v>
      </c>
      <c r="I20" s="10">
        <v>8.2200000000000006</v>
      </c>
      <c r="J20" s="10">
        <v>8.34</v>
      </c>
      <c r="K20" s="11">
        <v>8.34</v>
      </c>
      <c r="L20" s="27">
        <v>13</v>
      </c>
      <c r="M20" s="3"/>
    </row>
    <row r="21" spans="1:13" ht="30" customHeight="1" x14ac:dyDescent="0.35">
      <c r="A21" s="4">
        <v>21</v>
      </c>
      <c r="B21" s="1">
        <v>3606336</v>
      </c>
      <c r="C21" s="12" t="s">
        <v>415</v>
      </c>
      <c r="D21" s="13" t="s">
        <v>416</v>
      </c>
      <c r="E21" s="7">
        <v>2005</v>
      </c>
      <c r="F21" s="8" t="s">
        <v>77</v>
      </c>
      <c r="G21" s="9" t="s">
        <v>30</v>
      </c>
      <c r="H21" s="10"/>
      <c r="I21" s="10">
        <v>6.49</v>
      </c>
      <c r="J21" s="10">
        <v>7.97</v>
      </c>
      <c r="K21" s="11">
        <v>7.97</v>
      </c>
      <c r="L21" s="27">
        <v>14</v>
      </c>
      <c r="M21" s="3"/>
    </row>
    <row r="22" spans="1:13" ht="30" customHeight="1" x14ac:dyDescent="0.35">
      <c r="A22" s="4">
        <v>8</v>
      </c>
      <c r="B22" s="1">
        <v>3603171</v>
      </c>
      <c r="C22" s="12" t="s">
        <v>256</v>
      </c>
      <c r="D22" s="13" t="s">
        <v>147</v>
      </c>
      <c r="E22" s="7">
        <v>2004</v>
      </c>
      <c r="F22" s="8" t="s">
        <v>61</v>
      </c>
      <c r="G22" s="9" t="s">
        <v>30</v>
      </c>
      <c r="H22" s="10"/>
      <c r="I22" s="10">
        <v>7.72</v>
      </c>
      <c r="J22" s="10"/>
      <c r="K22" s="11">
        <v>7.72</v>
      </c>
      <c r="L22" s="27">
        <v>15</v>
      </c>
      <c r="M22" s="3"/>
    </row>
    <row r="23" spans="1:13" ht="30" customHeight="1" x14ac:dyDescent="0.35">
      <c r="A23" s="4">
        <v>10</v>
      </c>
      <c r="B23" s="1">
        <v>3603581</v>
      </c>
      <c r="C23" s="12" t="s">
        <v>283</v>
      </c>
      <c r="D23" s="13" t="s">
        <v>284</v>
      </c>
      <c r="E23" s="7">
        <v>2004</v>
      </c>
      <c r="F23" s="8" t="s">
        <v>125</v>
      </c>
      <c r="G23" s="9" t="s">
        <v>30</v>
      </c>
      <c r="H23" s="10">
        <v>7.13</v>
      </c>
      <c r="I23" s="10">
        <v>7.53</v>
      </c>
      <c r="J23" s="10">
        <v>7.63</v>
      </c>
      <c r="K23" s="11">
        <v>7.63</v>
      </c>
      <c r="L23" s="27">
        <v>16</v>
      </c>
      <c r="M23" s="3"/>
    </row>
    <row r="24" spans="1:13" ht="30" customHeight="1" x14ac:dyDescent="0.35">
      <c r="A24" s="4">
        <v>14</v>
      </c>
      <c r="B24" s="1">
        <v>3604594</v>
      </c>
      <c r="C24" s="12" t="s">
        <v>306</v>
      </c>
      <c r="D24" s="13" t="s">
        <v>115</v>
      </c>
      <c r="E24" s="7">
        <v>2004</v>
      </c>
      <c r="F24" s="8" t="s">
        <v>112</v>
      </c>
      <c r="G24" s="9" t="s">
        <v>30</v>
      </c>
      <c r="H24" s="10">
        <v>7.56</v>
      </c>
      <c r="I24" s="10">
        <v>7.45</v>
      </c>
      <c r="J24" s="10">
        <v>7.27</v>
      </c>
      <c r="K24" s="11">
        <v>7.56</v>
      </c>
      <c r="L24" s="27">
        <v>17</v>
      </c>
      <c r="M24" s="3"/>
    </row>
    <row r="25" spans="1:13" ht="30" customHeight="1" x14ac:dyDescent="0.35">
      <c r="A25" s="4">
        <v>25</v>
      </c>
      <c r="B25" s="1">
        <v>3605753</v>
      </c>
      <c r="C25" s="12" t="s">
        <v>487</v>
      </c>
      <c r="D25" s="13" t="s">
        <v>43</v>
      </c>
      <c r="E25" s="7">
        <v>2004</v>
      </c>
      <c r="F25" s="8" t="s">
        <v>77</v>
      </c>
      <c r="G25" s="9" t="s">
        <v>30</v>
      </c>
      <c r="H25" s="10">
        <v>7.06</v>
      </c>
      <c r="I25" s="10">
        <v>6.74</v>
      </c>
      <c r="J25" s="10">
        <v>7.42</v>
      </c>
      <c r="K25" s="11">
        <v>7.42</v>
      </c>
      <c r="L25" s="27">
        <v>18</v>
      </c>
      <c r="M25" s="3"/>
    </row>
    <row r="26" spans="1:13" ht="30" customHeight="1" x14ac:dyDescent="0.35">
      <c r="A26" s="4">
        <v>5</v>
      </c>
      <c r="B26" s="1">
        <v>3603972</v>
      </c>
      <c r="C26" s="12" t="s">
        <v>205</v>
      </c>
      <c r="D26" s="13" t="s">
        <v>196</v>
      </c>
      <c r="E26" s="7">
        <v>2005</v>
      </c>
      <c r="F26" s="8" t="s">
        <v>141</v>
      </c>
      <c r="G26" s="9" t="s">
        <v>30</v>
      </c>
      <c r="H26" s="10">
        <v>7.09</v>
      </c>
      <c r="I26" s="10">
        <v>6.86</v>
      </c>
      <c r="J26" s="10">
        <v>7.22</v>
      </c>
      <c r="K26" s="11">
        <v>7.22</v>
      </c>
      <c r="L26" s="27">
        <v>19</v>
      </c>
      <c r="M26" s="3"/>
    </row>
    <row r="27" spans="1:13" ht="30" customHeight="1" x14ac:dyDescent="0.35">
      <c r="A27" s="4">
        <v>27</v>
      </c>
      <c r="B27" s="1">
        <v>3604608</v>
      </c>
      <c r="C27" s="12" t="s">
        <v>546</v>
      </c>
      <c r="D27" s="13" t="s">
        <v>547</v>
      </c>
      <c r="E27" s="17">
        <v>2004</v>
      </c>
      <c r="F27" s="8" t="s">
        <v>112</v>
      </c>
      <c r="G27" s="18" t="s">
        <v>30</v>
      </c>
      <c r="H27" s="19">
        <v>6.97</v>
      </c>
      <c r="I27" s="19">
        <v>6.97</v>
      </c>
      <c r="J27" s="19">
        <v>6.62</v>
      </c>
      <c r="K27" s="11">
        <v>6.97</v>
      </c>
      <c r="L27" s="27">
        <v>20</v>
      </c>
      <c r="M27" s="3"/>
    </row>
    <row r="28" spans="1:13" ht="30" customHeight="1" x14ac:dyDescent="0.35">
      <c r="A28" s="4">
        <v>1</v>
      </c>
      <c r="B28" s="1">
        <v>3602735</v>
      </c>
      <c r="C28" s="5" t="s">
        <v>136</v>
      </c>
      <c r="D28" s="6" t="s">
        <v>137</v>
      </c>
      <c r="E28" s="7">
        <v>2005</v>
      </c>
      <c r="F28" s="8" t="s">
        <v>69</v>
      </c>
      <c r="G28" s="9" t="s">
        <v>30</v>
      </c>
      <c r="H28" s="10">
        <v>5.53</v>
      </c>
      <c r="I28" s="10">
        <v>6.55</v>
      </c>
      <c r="J28" s="10"/>
      <c r="K28" s="11">
        <v>6.55</v>
      </c>
      <c r="L28" s="27">
        <v>21</v>
      </c>
      <c r="M28" s="3"/>
    </row>
    <row r="29" spans="1:13" ht="27.9" customHeight="1" x14ac:dyDescent="0.35">
      <c r="A29" s="4">
        <v>33</v>
      </c>
      <c r="B29" s="1">
        <v>3603053</v>
      </c>
      <c r="C29" s="12" t="s">
        <v>583</v>
      </c>
      <c r="D29" s="13" t="s">
        <v>43</v>
      </c>
      <c r="E29" s="7">
        <v>2004</v>
      </c>
      <c r="F29" s="8" t="s">
        <v>85</v>
      </c>
      <c r="G29" s="9" t="s">
        <v>30</v>
      </c>
      <c r="H29" s="10">
        <v>6.12</v>
      </c>
      <c r="I29" s="10">
        <v>6.49</v>
      </c>
      <c r="J29" s="10">
        <v>6.55</v>
      </c>
      <c r="K29" s="11">
        <v>6.55</v>
      </c>
      <c r="L29" s="27">
        <v>22</v>
      </c>
      <c r="M29" s="20"/>
    </row>
    <row r="30" spans="1:13" ht="27.9" customHeight="1" x14ac:dyDescent="0.35">
      <c r="A30" s="4">
        <v>2</v>
      </c>
      <c r="B30" s="1">
        <v>3603575</v>
      </c>
      <c r="C30" s="12" t="s">
        <v>167</v>
      </c>
      <c r="D30" s="13" t="s">
        <v>168</v>
      </c>
      <c r="E30" s="7">
        <v>2005</v>
      </c>
      <c r="F30" s="8" t="s">
        <v>125</v>
      </c>
      <c r="G30" s="9" t="s">
        <v>30</v>
      </c>
      <c r="H30" s="10">
        <v>6.38</v>
      </c>
      <c r="I30" s="10">
        <v>6.36</v>
      </c>
      <c r="J30" s="10">
        <v>6.29</v>
      </c>
      <c r="K30" s="11">
        <v>6.38</v>
      </c>
      <c r="L30" s="27">
        <v>23</v>
      </c>
      <c r="M30" s="3"/>
    </row>
    <row r="31" spans="1:13" ht="27.9" customHeight="1" x14ac:dyDescent="0.35">
      <c r="A31" s="4">
        <v>22</v>
      </c>
      <c r="B31" s="1">
        <v>3604037</v>
      </c>
      <c r="C31" s="12" t="s">
        <v>433</v>
      </c>
      <c r="D31" s="13" t="s">
        <v>149</v>
      </c>
      <c r="E31" s="17">
        <v>2004</v>
      </c>
      <c r="F31" s="8" t="s">
        <v>69</v>
      </c>
      <c r="G31" s="18" t="s">
        <v>30</v>
      </c>
      <c r="H31" s="19">
        <v>6.27</v>
      </c>
      <c r="I31" s="19">
        <v>5.73</v>
      </c>
      <c r="J31" s="19">
        <v>6.33</v>
      </c>
      <c r="K31" s="11">
        <v>6.33</v>
      </c>
      <c r="L31" s="27">
        <v>24</v>
      </c>
      <c r="M31" s="3"/>
    </row>
    <row r="32" spans="1:13" ht="27.9" customHeight="1" x14ac:dyDescent="0.35">
      <c r="A32" s="4">
        <v>12</v>
      </c>
      <c r="B32" s="1">
        <v>3604592</v>
      </c>
      <c r="C32" s="12" t="s">
        <v>292</v>
      </c>
      <c r="D32" s="13" t="s">
        <v>293</v>
      </c>
      <c r="E32" s="7">
        <v>2004</v>
      </c>
      <c r="F32" s="8" t="s">
        <v>112</v>
      </c>
      <c r="G32" s="9" t="s">
        <v>30</v>
      </c>
      <c r="H32" s="10">
        <v>5.74</v>
      </c>
      <c r="I32" s="10">
        <v>6.27</v>
      </c>
      <c r="J32" s="10">
        <v>6</v>
      </c>
      <c r="K32" s="11">
        <v>6.27</v>
      </c>
      <c r="L32" s="27">
        <v>25</v>
      </c>
      <c r="M32" s="3"/>
    </row>
    <row r="33" spans="1:13" ht="27.9" customHeight="1" x14ac:dyDescent="0.35">
      <c r="A33" s="4">
        <v>32</v>
      </c>
      <c r="B33" s="1">
        <v>3604536</v>
      </c>
      <c r="C33" s="12" t="s">
        <v>581</v>
      </c>
      <c r="D33" s="13" t="s">
        <v>582</v>
      </c>
      <c r="E33" s="17">
        <v>2004</v>
      </c>
      <c r="F33" s="8" t="s">
        <v>45</v>
      </c>
      <c r="G33" s="18" t="s">
        <v>30</v>
      </c>
      <c r="H33" s="19">
        <v>5.61</v>
      </c>
      <c r="I33" s="19">
        <v>4.8099999999999996</v>
      </c>
      <c r="J33" s="19">
        <v>5.68</v>
      </c>
      <c r="K33" s="11">
        <v>5.68</v>
      </c>
      <c r="L33" s="27">
        <v>26</v>
      </c>
      <c r="M33" s="3"/>
    </row>
    <row r="34" spans="1:13" ht="27.9" customHeight="1" x14ac:dyDescent="0.35">
      <c r="A34" s="4">
        <v>16</v>
      </c>
      <c r="B34" s="1">
        <v>3604772</v>
      </c>
      <c r="C34" s="12" t="s">
        <v>358</v>
      </c>
      <c r="D34" s="13" t="s">
        <v>359</v>
      </c>
      <c r="E34" s="7">
        <v>2005</v>
      </c>
      <c r="F34" s="8" t="s">
        <v>85</v>
      </c>
      <c r="G34" s="9" t="s">
        <v>30</v>
      </c>
      <c r="H34" s="10">
        <v>5.04</v>
      </c>
      <c r="I34" s="10">
        <v>4.3600000000000003</v>
      </c>
      <c r="J34" s="10">
        <v>4.78</v>
      </c>
      <c r="K34" s="11">
        <v>5.04</v>
      </c>
      <c r="L34" s="27">
        <v>27</v>
      </c>
      <c r="M34" s="20"/>
    </row>
    <row r="35" spans="1:13" ht="27.9" customHeight="1" x14ac:dyDescent="0.35">
      <c r="A35" s="4">
        <v>19</v>
      </c>
      <c r="B35" s="1">
        <v>3603957</v>
      </c>
      <c r="C35" s="12" t="s">
        <v>378</v>
      </c>
      <c r="D35" s="13" t="s">
        <v>148</v>
      </c>
      <c r="E35" s="7">
        <v>2005</v>
      </c>
      <c r="F35" s="8" t="s">
        <v>141</v>
      </c>
      <c r="G35" s="9" t="s">
        <v>30</v>
      </c>
      <c r="H35" s="10">
        <v>3.97</v>
      </c>
      <c r="I35" s="10">
        <v>3.98</v>
      </c>
      <c r="J35" s="10">
        <v>4.53</v>
      </c>
      <c r="K35" s="11">
        <v>4.53</v>
      </c>
      <c r="L35" s="27">
        <v>28</v>
      </c>
      <c r="M35" s="3"/>
    </row>
    <row r="36" spans="1:13" ht="27.9" customHeight="1" x14ac:dyDescent="0.35">
      <c r="A36" s="4">
        <v>9</v>
      </c>
      <c r="B36" s="1">
        <v>3605302</v>
      </c>
      <c r="C36" s="12" t="s">
        <v>281</v>
      </c>
      <c r="D36" s="13" t="s">
        <v>282</v>
      </c>
      <c r="E36" s="7">
        <v>2005</v>
      </c>
      <c r="F36" s="8" t="s">
        <v>52</v>
      </c>
      <c r="G36" s="9" t="s">
        <v>30</v>
      </c>
      <c r="H36" s="10"/>
      <c r="I36" s="10">
        <v>3.35</v>
      </c>
      <c r="J36" s="10"/>
      <c r="K36" s="11">
        <v>3.35</v>
      </c>
      <c r="L36" s="27">
        <v>29</v>
      </c>
      <c r="M36" s="3"/>
    </row>
    <row r="37" spans="1:13" ht="27.9" customHeight="1" x14ac:dyDescent="0.35">
      <c r="A37" s="4">
        <v>28</v>
      </c>
      <c r="B37" s="1">
        <v>3604617</v>
      </c>
      <c r="C37" s="12" t="s">
        <v>548</v>
      </c>
      <c r="D37" s="13" t="s">
        <v>549</v>
      </c>
      <c r="E37" s="7">
        <v>2004</v>
      </c>
      <c r="F37" s="8" t="s">
        <v>112</v>
      </c>
      <c r="G37" s="9" t="s">
        <v>30</v>
      </c>
      <c r="H37" s="10"/>
      <c r="I37" s="10"/>
      <c r="J37" s="10">
        <v>3.17</v>
      </c>
      <c r="K37" s="11">
        <v>3.17</v>
      </c>
      <c r="L37" s="27">
        <v>30</v>
      </c>
      <c r="M37" s="3"/>
    </row>
    <row r="38" spans="1:13" ht="27.9" customHeight="1" x14ac:dyDescent="0.35">
      <c r="A38" s="4"/>
      <c r="C38" s="12"/>
      <c r="D38" s="13"/>
      <c r="E38" s="7"/>
      <c r="F38" s="8"/>
      <c r="G38" s="9"/>
      <c r="H38" s="10"/>
      <c r="I38" s="10"/>
      <c r="J38" s="10"/>
      <c r="K38" s="11"/>
      <c r="L38" s="10"/>
      <c r="M38" s="3"/>
    </row>
    <row r="39" spans="1:13" ht="27.9" customHeight="1" x14ac:dyDescent="0.35">
      <c r="A39" s="4"/>
      <c r="C39" s="12"/>
      <c r="D39" s="13"/>
      <c r="E39" s="7"/>
      <c r="F39" s="8"/>
      <c r="G39" s="9"/>
      <c r="H39" s="10"/>
      <c r="I39" s="10"/>
      <c r="J39" s="10"/>
      <c r="K39" s="11"/>
      <c r="L39" s="19"/>
      <c r="M39" s="20"/>
    </row>
    <row r="40" spans="1:13" ht="27.9" customHeight="1" x14ac:dyDescent="0.35">
      <c r="A40" s="4"/>
      <c r="C40" s="12"/>
      <c r="D40" s="13"/>
      <c r="E40" s="7"/>
      <c r="F40" s="8"/>
      <c r="G40" s="9"/>
      <c r="H40" s="10"/>
      <c r="I40" s="10"/>
      <c r="J40" s="10"/>
      <c r="K40" s="11"/>
      <c r="L40" s="10"/>
      <c r="M40" s="3"/>
    </row>
    <row r="41" spans="1:13" ht="27.9" customHeight="1" x14ac:dyDescent="0.35">
      <c r="A41" s="4"/>
      <c r="C41" s="12"/>
      <c r="D41" s="13"/>
      <c r="E41" s="7"/>
      <c r="F41" s="8"/>
      <c r="G41" s="9"/>
      <c r="H41" s="10"/>
      <c r="I41" s="10"/>
      <c r="J41" s="10"/>
      <c r="K41" s="11"/>
      <c r="L41" s="10"/>
      <c r="M41" s="3"/>
    </row>
    <row r="42" spans="1:13" ht="27.9" customHeight="1" x14ac:dyDescent="0.35">
      <c r="A42" s="4"/>
      <c r="C42" s="12"/>
      <c r="D42" s="13"/>
      <c r="E42" s="7"/>
      <c r="F42" s="8"/>
      <c r="G42" s="9"/>
      <c r="H42" s="10"/>
      <c r="I42" s="10"/>
      <c r="J42" s="10"/>
      <c r="K42" s="11"/>
      <c r="L42" s="10"/>
      <c r="M42" s="3"/>
    </row>
    <row r="43" spans="1:13" ht="27.9" customHeight="1" x14ac:dyDescent="0.35">
      <c r="A43" s="4"/>
      <c r="C43" s="12"/>
      <c r="D43" s="13"/>
      <c r="E43" s="7"/>
      <c r="F43" s="8"/>
      <c r="G43" s="9"/>
      <c r="H43" s="10"/>
      <c r="I43" s="10"/>
      <c r="J43" s="10"/>
      <c r="K43" s="11"/>
      <c r="L43" s="10"/>
      <c r="M43" s="3"/>
    </row>
    <row r="44" spans="1:13" ht="21" customHeight="1" x14ac:dyDescent="0.35">
      <c r="A44" s="235" t="s">
        <v>22</v>
      </c>
      <c r="B44" s="236"/>
      <c r="C44" s="237"/>
      <c r="D44" s="222" t="s">
        <v>23</v>
      </c>
      <c r="E44" s="223"/>
      <c r="F44" s="223"/>
      <c r="G44" s="224"/>
      <c r="H44" s="222" t="s">
        <v>24</v>
      </c>
      <c r="I44" s="223"/>
      <c r="J44" s="223"/>
      <c r="K44" s="224"/>
      <c r="L44" s="15"/>
    </row>
    <row r="45" spans="1:13" ht="42.75" customHeight="1" x14ac:dyDescent="0.35">
      <c r="A45" s="222" t="s">
        <v>25</v>
      </c>
      <c r="B45" s="223"/>
      <c r="C45" s="223"/>
      <c r="D45" s="223"/>
      <c r="E45" s="223"/>
      <c r="F45" s="224"/>
      <c r="G45" s="225" t="s">
        <v>26</v>
      </c>
      <c r="H45" s="226"/>
      <c r="I45" s="226"/>
      <c r="J45" s="226"/>
      <c r="K45" s="226"/>
      <c r="L45" s="227"/>
    </row>
    <row r="47" spans="1:13" ht="15" x14ac:dyDescent="0.35">
      <c r="B47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44:C44"/>
    <mergeCell ref="D44:G44"/>
    <mergeCell ref="H44:K44"/>
    <mergeCell ref="A6:A7"/>
    <mergeCell ref="B6:B7"/>
    <mergeCell ref="C6:D6"/>
    <mergeCell ref="E6:E7"/>
    <mergeCell ref="F6:F7"/>
    <mergeCell ref="G6:G7"/>
    <mergeCell ref="A45:F45"/>
    <mergeCell ref="G45:L45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54" fitToWidth="0" orientation="landscape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9">
    <pageSetUpPr fitToPage="1"/>
  </sheetPr>
  <dimension ref="A1:M34"/>
  <sheetViews>
    <sheetView zoomScale="70" zoomScaleNormal="70" workbookViewId="0">
      <selection activeCell="N8" sqref="N8:P33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32</v>
      </c>
      <c r="B4" s="244"/>
      <c r="C4" s="244"/>
      <c r="D4" s="251" t="s">
        <v>33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>
        <v>1</v>
      </c>
      <c r="B8" s="1">
        <v>3605143</v>
      </c>
      <c r="C8" s="12" t="s">
        <v>490</v>
      </c>
      <c r="D8" s="13" t="s">
        <v>88</v>
      </c>
      <c r="E8" s="7">
        <v>2003</v>
      </c>
      <c r="F8" s="8" t="s">
        <v>52</v>
      </c>
      <c r="G8" s="9" t="s">
        <v>32</v>
      </c>
      <c r="H8" s="10"/>
      <c r="I8" s="10"/>
      <c r="J8" s="10"/>
      <c r="K8" s="11">
        <v>25.42</v>
      </c>
      <c r="L8" s="10">
        <v>1</v>
      </c>
      <c r="M8" s="3"/>
    </row>
    <row r="9" spans="1:13" ht="30" customHeight="1" x14ac:dyDescent="0.35">
      <c r="A9" s="4">
        <v>2</v>
      </c>
      <c r="B9" s="1">
        <v>3604947</v>
      </c>
      <c r="C9" s="12" t="s">
        <v>464</v>
      </c>
      <c r="D9" s="13" t="s">
        <v>465</v>
      </c>
      <c r="E9" s="7">
        <v>2003</v>
      </c>
      <c r="F9" s="8" t="s">
        <v>85</v>
      </c>
      <c r="G9" s="9" t="s">
        <v>32</v>
      </c>
      <c r="H9" s="10"/>
      <c r="I9" s="10"/>
      <c r="J9" s="10"/>
      <c r="K9" s="11">
        <v>20.97</v>
      </c>
      <c r="L9" s="10">
        <v>2</v>
      </c>
      <c r="M9" s="3"/>
    </row>
    <row r="10" spans="1:13" ht="30" customHeight="1" x14ac:dyDescent="0.35">
      <c r="A10" s="4">
        <v>3</v>
      </c>
      <c r="B10" s="1">
        <v>3604427</v>
      </c>
      <c r="C10" s="5" t="s">
        <v>102</v>
      </c>
      <c r="D10" s="6" t="s">
        <v>103</v>
      </c>
      <c r="E10" s="7">
        <v>2003</v>
      </c>
      <c r="F10" s="8" t="s">
        <v>57</v>
      </c>
      <c r="G10" s="9" t="s">
        <v>32</v>
      </c>
      <c r="H10" s="10"/>
      <c r="I10" s="10"/>
      <c r="J10" s="10"/>
      <c r="K10" s="11">
        <v>20.74</v>
      </c>
      <c r="L10" s="10">
        <v>3</v>
      </c>
      <c r="M10" s="3"/>
    </row>
    <row r="11" spans="1:13" ht="30" customHeight="1" x14ac:dyDescent="0.35">
      <c r="A11" s="4">
        <v>5</v>
      </c>
      <c r="B11" s="1">
        <v>3605175</v>
      </c>
      <c r="C11" s="12" t="s">
        <v>590</v>
      </c>
      <c r="D11" s="13" t="s">
        <v>171</v>
      </c>
      <c r="E11" s="17">
        <v>2003</v>
      </c>
      <c r="F11" s="8" t="s">
        <v>57</v>
      </c>
      <c r="G11" s="18" t="s">
        <v>32</v>
      </c>
      <c r="H11" s="19"/>
      <c r="I11" s="19"/>
      <c r="J11" s="19"/>
      <c r="K11" s="11">
        <v>20.260000000000002</v>
      </c>
      <c r="L11" s="10">
        <v>4</v>
      </c>
      <c r="M11" s="3"/>
    </row>
    <row r="12" spans="1:13" ht="30" customHeight="1" x14ac:dyDescent="0.35">
      <c r="A12" s="4">
        <v>7</v>
      </c>
      <c r="B12" s="28">
        <v>3608654</v>
      </c>
      <c r="C12" s="12" t="s">
        <v>142</v>
      </c>
      <c r="D12" s="13" t="s">
        <v>143</v>
      </c>
      <c r="E12" s="21">
        <v>2003</v>
      </c>
      <c r="F12" s="8" t="s">
        <v>77</v>
      </c>
      <c r="G12" s="22" t="s">
        <v>32</v>
      </c>
      <c r="H12" s="19"/>
      <c r="I12" s="19"/>
      <c r="J12" s="19"/>
      <c r="K12" s="11">
        <v>20.16</v>
      </c>
      <c r="L12" s="10">
        <v>6</v>
      </c>
      <c r="M12" s="3"/>
    </row>
    <row r="13" spans="1:13" ht="30" customHeight="1" x14ac:dyDescent="0.35">
      <c r="A13" s="4">
        <v>8</v>
      </c>
      <c r="B13" s="1">
        <v>3604587</v>
      </c>
      <c r="C13" s="12" t="s">
        <v>183</v>
      </c>
      <c r="D13" s="13" t="s">
        <v>184</v>
      </c>
      <c r="E13" s="7">
        <v>2003</v>
      </c>
      <c r="F13" s="8" t="s">
        <v>112</v>
      </c>
      <c r="G13" s="9" t="s">
        <v>32</v>
      </c>
      <c r="H13" s="10"/>
      <c r="I13" s="10"/>
      <c r="J13" s="10"/>
      <c r="K13" s="11">
        <v>18.260000000000002</v>
      </c>
      <c r="L13" s="10">
        <v>7</v>
      </c>
      <c r="M13" s="3"/>
    </row>
    <row r="14" spans="1:13" ht="30" customHeight="1" x14ac:dyDescent="0.35">
      <c r="A14" s="4">
        <v>10</v>
      </c>
      <c r="B14" s="1">
        <v>3603963</v>
      </c>
      <c r="C14" s="12" t="s">
        <v>477</v>
      </c>
      <c r="D14" s="13" t="s">
        <v>133</v>
      </c>
      <c r="E14" s="7">
        <v>2003</v>
      </c>
      <c r="F14" s="8" t="s">
        <v>141</v>
      </c>
      <c r="G14" s="9" t="s">
        <v>32</v>
      </c>
      <c r="H14" s="10"/>
      <c r="I14" s="10"/>
      <c r="J14" s="10"/>
      <c r="K14" s="11">
        <v>16.989999999999998</v>
      </c>
      <c r="L14" s="10">
        <v>8</v>
      </c>
      <c r="M14" s="3"/>
    </row>
    <row r="15" spans="1:13" ht="30" customHeight="1" x14ac:dyDescent="0.35">
      <c r="A15" s="4">
        <v>11</v>
      </c>
      <c r="B15" s="1">
        <v>3605130</v>
      </c>
      <c r="C15" s="12" t="s">
        <v>594</v>
      </c>
      <c r="D15" s="13" t="s">
        <v>274</v>
      </c>
      <c r="E15" s="17">
        <v>2003</v>
      </c>
      <c r="F15" s="8" t="s">
        <v>52</v>
      </c>
      <c r="G15" s="18" t="s">
        <v>32</v>
      </c>
      <c r="H15" s="19"/>
      <c r="I15" s="19"/>
      <c r="J15" s="19"/>
      <c r="K15" s="11">
        <v>15.3</v>
      </c>
      <c r="L15" s="10">
        <v>9</v>
      </c>
      <c r="M15" s="3"/>
    </row>
    <row r="16" spans="1:13" ht="30" customHeight="1" x14ac:dyDescent="0.35">
      <c r="A16" s="4">
        <v>12</v>
      </c>
      <c r="B16" s="29">
        <v>3604756</v>
      </c>
      <c r="C16" s="12" t="s">
        <v>117</v>
      </c>
      <c r="D16" s="13" t="s">
        <v>119</v>
      </c>
      <c r="E16" s="7">
        <v>2003</v>
      </c>
      <c r="F16" s="8" t="s">
        <v>85</v>
      </c>
      <c r="G16" s="9" t="s">
        <v>32</v>
      </c>
      <c r="H16" s="10"/>
      <c r="I16" s="10"/>
      <c r="J16" s="10"/>
      <c r="K16" s="11">
        <v>14.05</v>
      </c>
      <c r="L16" s="10">
        <v>10</v>
      </c>
      <c r="M16" s="3"/>
    </row>
    <row r="17" spans="1:13" ht="30" customHeight="1" x14ac:dyDescent="0.35">
      <c r="A17" s="4">
        <v>13</v>
      </c>
      <c r="B17" s="25">
        <v>3603992</v>
      </c>
      <c r="C17" s="12" t="s">
        <v>426</v>
      </c>
      <c r="D17" s="13" t="s">
        <v>249</v>
      </c>
      <c r="E17" s="7">
        <v>2002</v>
      </c>
      <c r="F17" s="8" t="s">
        <v>141</v>
      </c>
      <c r="G17" s="9" t="s">
        <v>32</v>
      </c>
      <c r="H17" s="10"/>
      <c r="I17" s="10"/>
      <c r="J17" s="10"/>
      <c r="K17" s="11">
        <v>13.96</v>
      </c>
      <c r="L17" s="10">
        <v>11</v>
      </c>
      <c r="M17" s="3"/>
    </row>
    <row r="18" spans="1:13" ht="30" customHeight="1" x14ac:dyDescent="0.35">
      <c r="A18" s="4">
        <v>14</v>
      </c>
      <c r="B18" s="1">
        <v>3604443</v>
      </c>
      <c r="C18" s="12" t="s">
        <v>497</v>
      </c>
      <c r="D18" s="13" t="s">
        <v>363</v>
      </c>
      <c r="E18" s="7">
        <v>2002</v>
      </c>
      <c r="F18" s="8" t="s">
        <v>57</v>
      </c>
      <c r="G18" s="9" t="s">
        <v>32</v>
      </c>
      <c r="H18" s="10"/>
      <c r="I18" s="10"/>
      <c r="J18" s="10"/>
      <c r="K18" s="11">
        <v>13.42</v>
      </c>
      <c r="L18" s="10">
        <v>12</v>
      </c>
      <c r="M18" s="3"/>
    </row>
    <row r="19" spans="1:13" ht="30" customHeight="1" x14ac:dyDescent="0.35">
      <c r="A19" s="4">
        <v>15</v>
      </c>
      <c r="B19" s="1">
        <v>3605289</v>
      </c>
      <c r="C19" s="12" t="s">
        <v>415</v>
      </c>
      <c r="D19" s="13" t="s">
        <v>165</v>
      </c>
      <c r="E19" s="7">
        <v>2003</v>
      </c>
      <c r="F19" s="8" t="s">
        <v>85</v>
      </c>
      <c r="G19" s="9" t="s">
        <v>32</v>
      </c>
      <c r="H19" s="10"/>
      <c r="I19" s="10"/>
      <c r="J19" s="10"/>
      <c r="K19" s="11">
        <v>13</v>
      </c>
      <c r="L19" s="10">
        <v>13</v>
      </c>
      <c r="M19" s="3"/>
    </row>
    <row r="20" spans="1:13" ht="30" customHeight="1" x14ac:dyDescent="0.35">
      <c r="A20" s="4">
        <v>16</v>
      </c>
      <c r="B20" s="1">
        <v>3605162</v>
      </c>
      <c r="C20" s="12" t="s">
        <v>289</v>
      </c>
      <c r="D20" s="13" t="s">
        <v>275</v>
      </c>
      <c r="E20" s="7">
        <v>2002</v>
      </c>
      <c r="F20" s="8" t="s">
        <v>57</v>
      </c>
      <c r="G20" s="9" t="s">
        <v>32</v>
      </c>
      <c r="H20" s="10"/>
      <c r="I20" s="10"/>
      <c r="J20" s="10"/>
      <c r="K20" s="11">
        <v>12.05</v>
      </c>
      <c r="L20" s="10">
        <v>14</v>
      </c>
      <c r="M20" s="3"/>
    </row>
    <row r="21" spans="1:13" ht="30" customHeight="1" x14ac:dyDescent="0.35">
      <c r="A21" s="4">
        <v>17</v>
      </c>
      <c r="B21" s="1">
        <v>3603364</v>
      </c>
      <c r="C21" s="12" t="s">
        <v>511</v>
      </c>
      <c r="D21" s="13" t="s">
        <v>88</v>
      </c>
      <c r="E21" s="17">
        <v>2003</v>
      </c>
      <c r="F21" s="8" t="s">
        <v>42</v>
      </c>
      <c r="G21" s="18" t="s">
        <v>32</v>
      </c>
      <c r="H21" s="19"/>
      <c r="I21" s="19"/>
      <c r="J21" s="19"/>
      <c r="K21" s="11">
        <v>11.7</v>
      </c>
      <c r="L21" s="10">
        <v>15</v>
      </c>
      <c r="M21" s="3"/>
    </row>
    <row r="22" spans="1:13" ht="30" customHeight="1" x14ac:dyDescent="0.35">
      <c r="A22" s="4">
        <v>18</v>
      </c>
      <c r="B22" s="1">
        <v>3607374</v>
      </c>
      <c r="C22" s="12" t="s">
        <v>513</v>
      </c>
      <c r="D22" s="13" t="s">
        <v>84</v>
      </c>
      <c r="E22" s="17">
        <v>2002</v>
      </c>
      <c r="F22" s="8" t="s">
        <v>125</v>
      </c>
      <c r="G22" s="18" t="s">
        <v>32</v>
      </c>
      <c r="H22" s="19"/>
      <c r="I22" s="19"/>
      <c r="J22" s="19"/>
      <c r="K22" s="11">
        <v>11.47</v>
      </c>
      <c r="L22" s="10">
        <v>16</v>
      </c>
      <c r="M22" s="3"/>
    </row>
    <row r="23" spans="1:13" ht="30" customHeight="1" x14ac:dyDescent="0.35">
      <c r="A23" s="4">
        <v>19</v>
      </c>
      <c r="B23" s="1">
        <v>3603271</v>
      </c>
      <c r="C23" s="12" t="s">
        <v>346</v>
      </c>
      <c r="D23" s="13" t="s">
        <v>179</v>
      </c>
      <c r="E23" s="7">
        <v>2003</v>
      </c>
      <c r="F23" s="8" t="s">
        <v>42</v>
      </c>
      <c r="G23" s="9" t="s">
        <v>32</v>
      </c>
      <c r="H23" s="10"/>
      <c r="I23" s="10"/>
      <c r="J23" s="10"/>
      <c r="K23" s="11">
        <v>11.44</v>
      </c>
      <c r="L23" s="10">
        <v>17</v>
      </c>
      <c r="M23" s="3"/>
    </row>
    <row r="24" spans="1:13" ht="30" customHeight="1" x14ac:dyDescent="0.35">
      <c r="A24" s="4">
        <v>20</v>
      </c>
      <c r="B24" s="1">
        <v>3604616</v>
      </c>
      <c r="C24" s="12" t="s">
        <v>471</v>
      </c>
      <c r="D24" s="13" t="s">
        <v>472</v>
      </c>
      <c r="E24" s="7">
        <v>2003</v>
      </c>
      <c r="F24" s="8" t="s">
        <v>112</v>
      </c>
      <c r="G24" s="9" t="s">
        <v>32</v>
      </c>
      <c r="H24" s="10"/>
      <c r="I24" s="10"/>
      <c r="J24" s="10"/>
      <c r="K24" s="11">
        <v>11.26</v>
      </c>
      <c r="L24" s="10">
        <v>18</v>
      </c>
      <c r="M24" s="3"/>
    </row>
    <row r="25" spans="1:13" ht="30" customHeight="1" x14ac:dyDescent="0.35">
      <c r="A25" s="4">
        <v>21</v>
      </c>
      <c r="B25" s="1">
        <v>3604428</v>
      </c>
      <c r="C25" s="12" t="s">
        <v>102</v>
      </c>
      <c r="D25" s="13" t="s">
        <v>104</v>
      </c>
      <c r="E25" s="7">
        <v>2003</v>
      </c>
      <c r="F25" s="8" t="s">
        <v>57</v>
      </c>
      <c r="G25" s="9" t="s">
        <v>32</v>
      </c>
      <c r="H25" s="10"/>
      <c r="I25" s="10"/>
      <c r="J25" s="10"/>
      <c r="K25" s="11">
        <v>11.22</v>
      </c>
      <c r="L25" s="10">
        <v>19</v>
      </c>
      <c r="M25" s="3"/>
    </row>
    <row r="26" spans="1:13" ht="27.9" customHeight="1" x14ac:dyDescent="0.35">
      <c r="A26" s="4">
        <v>22</v>
      </c>
      <c r="B26" s="1">
        <v>3603054</v>
      </c>
      <c r="C26" s="12" t="s">
        <v>221</v>
      </c>
      <c r="D26" s="13" t="s">
        <v>54</v>
      </c>
      <c r="E26" s="7">
        <v>2002</v>
      </c>
      <c r="F26" s="8" t="s">
        <v>85</v>
      </c>
      <c r="G26" s="9" t="s">
        <v>32</v>
      </c>
      <c r="H26" s="10"/>
      <c r="I26" s="10"/>
      <c r="J26" s="10"/>
      <c r="K26" s="11">
        <v>10.92</v>
      </c>
      <c r="L26" s="10">
        <v>20</v>
      </c>
      <c r="M26" s="20"/>
    </row>
    <row r="27" spans="1:13" ht="27.9" customHeight="1" x14ac:dyDescent="0.35">
      <c r="A27" s="4">
        <v>23</v>
      </c>
      <c r="B27" s="1">
        <v>3605163</v>
      </c>
      <c r="C27" s="12" t="s">
        <v>310</v>
      </c>
      <c r="D27" s="13" t="s">
        <v>100</v>
      </c>
      <c r="E27" s="7">
        <v>2003</v>
      </c>
      <c r="F27" s="8" t="s">
        <v>57</v>
      </c>
      <c r="G27" s="9" t="s">
        <v>32</v>
      </c>
      <c r="H27" s="10"/>
      <c r="I27" s="10"/>
      <c r="J27" s="10"/>
      <c r="K27" s="11">
        <v>10.76</v>
      </c>
      <c r="L27" s="10">
        <v>21</v>
      </c>
      <c r="M27" s="20"/>
    </row>
    <row r="28" spans="1:13" ht="27.9" customHeight="1" x14ac:dyDescent="0.35">
      <c r="A28" s="4">
        <v>24</v>
      </c>
      <c r="B28" s="1">
        <v>3604460</v>
      </c>
      <c r="C28" s="12" t="s">
        <v>380</v>
      </c>
      <c r="D28" s="13" t="s">
        <v>381</v>
      </c>
      <c r="E28" s="7">
        <v>2003</v>
      </c>
      <c r="F28" s="8" t="s">
        <v>42</v>
      </c>
      <c r="G28" s="9" t="s">
        <v>32</v>
      </c>
      <c r="H28" s="10"/>
      <c r="I28" s="10"/>
      <c r="J28" s="10"/>
      <c r="K28" s="11">
        <v>10.62</v>
      </c>
      <c r="L28" s="10">
        <v>22</v>
      </c>
      <c r="M28" s="20"/>
    </row>
    <row r="29" spans="1:13" ht="27.9" customHeight="1" x14ac:dyDescent="0.35">
      <c r="A29" s="4">
        <v>25</v>
      </c>
      <c r="B29" s="1">
        <v>3603351</v>
      </c>
      <c r="C29" s="12" t="s">
        <v>475</v>
      </c>
      <c r="D29" s="13" t="s">
        <v>135</v>
      </c>
      <c r="E29" s="7">
        <v>2002</v>
      </c>
      <c r="F29" s="8" t="s">
        <v>42</v>
      </c>
      <c r="G29" s="9" t="s">
        <v>32</v>
      </c>
      <c r="H29" s="10"/>
      <c r="I29" s="10"/>
      <c r="J29" s="10"/>
      <c r="K29" s="11">
        <v>9.1999999999999993</v>
      </c>
      <c r="L29" s="10">
        <v>23</v>
      </c>
      <c r="M29" s="20"/>
    </row>
    <row r="30" spans="1:13" ht="27.9" customHeight="1" x14ac:dyDescent="0.35">
      <c r="A30" s="4">
        <v>26</v>
      </c>
      <c r="B30" s="25">
        <v>3605329</v>
      </c>
      <c r="C30" s="12" t="s">
        <v>474</v>
      </c>
      <c r="D30" s="13" t="s">
        <v>274</v>
      </c>
      <c r="E30" s="7">
        <v>2002</v>
      </c>
      <c r="F30" s="8" t="s">
        <v>52</v>
      </c>
      <c r="G30" s="9" t="s">
        <v>32</v>
      </c>
      <c r="H30" s="10"/>
      <c r="I30" s="10"/>
      <c r="J30" s="10"/>
      <c r="K30" s="11">
        <v>7.37</v>
      </c>
      <c r="L30" s="10">
        <v>24</v>
      </c>
      <c r="M30" s="20"/>
    </row>
    <row r="31" spans="1:13" ht="21" customHeight="1" x14ac:dyDescent="0.35">
      <c r="A31" s="235" t="s">
        <v>22</v>
      </c>
      <c r="B31" s="236"/>
      <c r="C31" s="237"/>
      <c r="D31" s="222" t="s">
        <v>23</v>
      </c>
      <c r="E31" s="223"/>
      <c r="F31" s="223"/>
      <c r="G31" s="224"/>
      <c r="H31" s="222" t="s">
        <v>24</v>
      </c>
      <c r="I31" s="223"/>
      <c r="J31" s="223"/>
      <c r="K31" s="224"/>
      <c r="L31" s="15"/>
    </row>
    <row r="32" spans="1:13" ht="42.75" customHeight="1" x14ac:dyDescent="0.35">
      <c r="A32" s="222" t="s">
        <v>25</v>
      </c>
      <c r="B32" s="223"/>
      <c r="C32" s="223"/>
      <c r="D32" s="223"/>
      <c r="E32" s="223"/>
      <c r="F32" s="224"/>
      <c r="G32" s="225" t="s">
        <v>26</v>
      </c>
      <c r="H32" s="226"/>
      <c r="I32" s="226"/>
      <c r="J32" s="226"/>
      <c r="K32" s="226"/>
      <c r="L32" s="227"/>
    </row>
    <row r="34" spans="2:2" ht="15" x14ac:dyDescent="0.35">
      <c r="B34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1:C31"/>
    <mergeCell ref="D31:G31"/>
    <mergeCell ref="H31:K31"/>
    <mergeCell ref="A6:A7"/>
    <mergeCell ref="B6:B7"/>
    <mergeCell ref="C6:D6"/>
    <mergeCell ref="E6:E7"/>
    <mergeCell ref="F6:F7"/>
    <mergeCell ref="G6:G7"/>
    <mergeCell ref="A32:F32"/>
    <mergeCell ref="G32:L32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5" fitToWidth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10">
    <pageSetUpPr fitToPage="1"/>
  </sheetPr>
  <dimension ref="A1:P34"/>
  <sheetViews>
    <sheetView zoomScale="70" zoomScaleNormal="70" workbookViewId="0">
      <selection activeCell="A8" sqref="A8:K30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5" width="9.08984375" style="1"/>
    <col min="16" max="16" width="24.54296875" style="1" bestFit="1" customWidth="1"/>
    <col min="17" max="16384" width="9.08984375" style="1"/>
  </cols>
  <sheetData>
    <row r="1" spans="1:16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6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6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6" ht="15" customHeight="1" x14ac:dyDescent="0.35">
      <c r="A4" s="250" t="s">
        <v>34</v>
      </c>
      <c r="B4" s="244"/>
      <c r="C4" s="244"/>
      <c r="D4" s="251" t="s">
        <v>35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6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6" ht="21.75" customHeight="1" x14ac:dyDescent="0.35">
      <c r="A6" s="38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6" ht="18" customHeight="1" x14ac:dyDescent="0.35">
      <c r="A7" s="38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6" ht="30" customHeight="1" x14ac:dyDescent="0.35">
      <c r="A8" s="4"/>
      <c r="B8" s="26"/>
      <c r="C8" s="5"/>
      <c r="D8" s="6"/>
      <c r="E8" s="7"/>
      <c r="F8" s="8"/>
      <c r="G8" s="9"/>
      <c r="H8" s="10"/>
      <c r="I8" s="10"/>
      <c r="J8" s="10"/>
      <c r="K8" s="11"/>
      <c r="L8" s="10"/>
      <c r="M8" s="3"/>
      <c r="N8" s="1">
        <v>1</v>
      </c>
      <c r="P8" s="218" t="s">
        <v>858</v>
      </c>
    </row>
    <row r="9" spans="1:16" ht="30" customHeight="1" x14ac:dyDescent="0.35">
      <c r="A9" s="4"/>
      <c r="B9" s="26"/>
      <c r="C9" s="12"/>
      <c r="D9" s="13"/>
      <c r="E9" s="7"/>
      <c r="F9" s="8"/>
      <c r="G9" s="9"/>
      <c r="H9" s="10"/>
      <c r="I9" s="10"/>
      <c r="J9" s="10"/>
      <c r="K9" s="11"/>
      <c r="L9" s="10"/>
      <c r="M9" s="3"/>
      <c r="N9" s="1">
        <v>2</v>
      </c>
    </row>
    <row r="10" spans="1:16" ht="30" customHeight="1" x14ac:dyDescent="0.35">
      <c r="A10" s="4"/>
      <c r="B10" s="26"/>
      <c r="C10" s="12"/>
      <c r="D10" s="13"/>
      <c r="E10" s="7"/>
      <c r="F10" s="8"/>
      <c r="G10" s="9"/>
      <c r="H10" s="10"/>
      <c r="I10" s="10"/>
      <c r="J10" s="10"/>
      <c r="K10" s="11"/>
      <c r="L10" s="10"/>
      <c r="M10" s="3"/>
      <c r="N10" s="1">
        <v>3</v>
      </c>
    </row>
    <row r="11" spans="1:16" ht="30" customHeight="1" x14ac:dyDescent="0.35">
      <c r="A11" s="4"/>
      <c r="B11" s="26"/>
      <c r="C11" s="12"/>
      <c r="D11" s="13"/>
      <c r="E11" s="7"/>
      <c r="F11" s="8"/>
      <c r="G11" s="9"/>
      <c r="H11" s="10"/>
      <c r="I11" s="10"/>
      <c r="J11" s="10"/>
      <c r="K11" s="11"/>
      <c r="L11" s="10"/>
      <c r="M11" s="3"/>
      <c r="N11" s="1">
        <v>4</v>
      </c>
    </row>
    <row r="12" spans="1:16" ht="30" customHeight="1" x14ac:dyDescent="0.35">
      <c r="A12" s="4"/>
      <c r="B12" s="26"/>
      <c r="C12" s="12"/>
      <c r="D12" s="13"/>
      <c r="E12" s="7"/>
      <c r="F12" s="8"/>
      <c r="G12" s="9"/>
      <c r="H12" s="10"/>
      <c r="I12" s="10"/>
      <c r="J12" s="10"/>
      <c r="K12" s="11"/>
      <c r="L12" s="10"/>
      <c r="M12" s="3"/>
      <c r="N12" s="1">
        <v>5</v>
      </c>
    </row>
    <row r="13" spans="1:16" ht="30" customHeight="1" x14ac:dyDescent="0.35">
      <c r="A13" s="4"/>
      <c r="B13" s="26"/>
      <c r="C13" s="12"/>
      <c r="D13" s="13"/>
      <c r="E13" s="7"/>
      <c r="F13" s="8"/>
      <c r="G13" s="9"/>
      <c r="H13" s="10"/>
      <c r="I13" s="10"/>
      <c r="J13" s="10"/>
      <c r="K13" s="11"/>
      <c r="L13" s="10"/>
      <c r="M13" s="3"/>
      <c r="N13" s="1">
        <v>6</v>
      </c>
    </row>
    <row r="14" spans="1:16" ht="30" customHeight="1" x14ac:dyDescent="0.35">
      <c r="A14" s="4"/>
      <c r="B14" s="26"/>
      <c r="C14" s="12"/>
      <c r="D14" s="13"/>
      <c r="E14" s="7"/>
      <c r="F14" s="8"/>
      <c r="G14" s="9"/>
      <c r="H14" s="10"/>
      <c r="I14" s="10"/>
      <c r="J14" s="10"/>
      <c r="K14" s="11"/>
      <c r="L14" s="10"/>
      <c r="M14" s="3"/>
      <c r="N14" s="1">
        <v>7</v>
      </c>
    </row>
    <row r="15" spans="1:16" ht="30" customHeight="1" x14ac:dyDescent="0.35">
      <c r="A15" s="4"/>
      <c r="B15" s="26"/>
      <c r="C15" s="12"/>
      <c r="D15" s="13"/>
      <c r="E15" s="7"/>
      <c r="F15" s="8"/>
      <c r="G15" s="9"/>
      <c r="H15" s="10"/>
      <c r="I15" s="10"/>
      <c r="J15" s="10"/>
      <c r="K15" s="11"/>
      <c r="L15" s="10"/>
      <c r="M15" s="3"/>
      <c r="N15" s="1">
        <v>8</v>
      </c>
    </row>
    <row r="16" spans="1:16" ht="30" customHeight="1" x14ac:dyDescent="0.35">
      <c r="A16" s="4"/>
      <c r="B16" s="26"/>
      <c r="C16" s="12"/>
      <c r="D16" s="13"/>
      <c r="E16" s="7"/>
      <c r="F16" s="8"/>
      <c r="G16" s="9"/>
      <c r="H16" s="10"/>
      <c r="I16" s="10"/>
      <c r="J16" s="10"/>
      <c r="K16" s="11"/>
      <c r="L16" s="10"/>
      <c r="M16" s="3"/>
      <c r="N16" s="1">
        <v>9</v>
      </c>
    </row>
    <row r="17" spans="1:14" ht="30" customHeight="1" x14ac:dyDescent="0.35">
      <c r="A17" s="4"/>
      <c r="B17" s="26"/>
      <c r="C17" s="12"/>
      <c r="D17" s="13"/>
      <c r="E17" s="7"/>
      <c r="F17" s="8"/>
      <c r="G17" s="9"/>
      <c r="H17" s="10"/>
      <c r="I17" s="10"/>
      <c r="J17" s="10"/>
      <c r="K17" s="11"/>
      <c r="L17" s="10"/>
      <c r="M17" s="3"/>
      <c r="N17" s="1">
        <v>10</v>
      </c>
    </row>
    <row r="18" spans="1:14" ht="30" customHeight="1" x14ac:dyDescent="0.35">
      <c r="A18" s="4"/>
      <c r="B18" s="26"/>
      <c r="C18" s="12"/>
      <c r="D18" s="13"/>
      <c r="E18" s="7"/>
      <c r="F18" s="8"/>
      <c r="G18" s="9"/>
      <c r="H18" s="10"/>
      <c r="I18" s="10"/>
      <c r="J18" s="10"/>
      <c r="K18" s="11"/>
      <c r="L18" s="10"/>
      <c r="M18" s="3"/>
      <c r="N18" s="1">
        <v>11</v>
      </c>
    </row>
    <row r="19" spans="1:14" ht="30" customHeight="1" x14ac:dyDescent="0.35">
      <c r="A19" s="4"/>
      <c r="B19" s="26"/>
      <c r="C19" s="12"/>
      <c r="D19" s="13"/>
      <c r="E19" s="7"/>
      <c r="F19" s="8"/>
      <c r="G19" s="9"/>
      <c r="H19" s="10"/>
      <c r="I19" s="10"/>
      <c r="J19" s="10"/>
      <c r="K19" s="11"/>
      <c r="L19" s="10"/>
      <c r="M19" s="3"/>
      <c r="N19" s="1">
        <v>12</v>
      </c>
    </row>
    <row r="20" spans="1:14" ht="30" customHeight="1" x14ac:dyDescent="0.35">
      <c r="A20" s="4"/>
      <c r="B20" s="26"/>
      <c r="C20" s="12"/>
      <c r="D20" s="13"/>
      <c r="E20" s="7"/>
      <c r="F20" s="8"/>
      <c r="G20" s="9"/>
      <c r="H20" s="10"/>
      <c r="I20" s="10"/>
      <c r="J20" s="10"/>
      <c r="K20" s="11"/>
      <c r="L20" s="10"/>
      <c r="M20" s="3"/>
      <c r="N20" s="1">
        <v>13</v>
      </c>
    </row>
    <row r="21" spans="1:14" ht="30" customHeight="1" x14ac:dyDescent="0.35">
      <c r="A21" s="4"/>
      <c r="B21" s="26"/>
      <c r="C21" s="12"/>
      <c r="D21" s="13"/>
      <c r="E21" s="7"/>
      <c r="F21" s="8"/>
      <c r="G21" s="9"/>
      <c r="H21" s="10"/>
      <c r="I21" s="10"/>
      <c r="J21" s="10"/>
      <c r="K21" s="11"/>
      <c r="L21" s="10"/>
      <c r="M21" s="3"/>
      <c r="N21" s="1">
        <v>14</v>
      </c>
    </row>
    <row r="22" spans="1:14" ht="30" customHeight="1" x14ac:dyDescent="0.35">
      <c r="A22" s="4"/>
      <c r="B22" s="26"/>
      <c r="C22" s="12"/>
      <c r="D22" s="13"/>
      <c r="E22" s="7"/>
      <c r="F22" s="8"/>
      <c r="G22" s="9"/>
      <c r="H22" s="10"/>
      <c r="I22" s="10"/>
      <c r="J22" s="10"/>
      <c r="K22" s="11"/>
      <c r="L22" s="10"/>
      <c r="M22" s="3"/>
      <c r="N22" s="1">
        <v>15</v>
      </c>
    </row>
    <row r="23" spans="1:14" ht="30" customHeight="1" x14ac:dyDescent="0.35">
      <c r="A23" s="4"/>
      <c r="B23" s="26"/>
      <c r="C23" s="12"/>
      <c r="D23" s="13"/>
      <c r="E23" s="7"/>
      <c r="F23" s="8"/>
      <c r="G23" s="9"/>
      <c r="H23" s="10"/>
      <c r="I23" s="10"/>
      <c r="J23" s="10"/>
      <c r="K23" s="11"/>
      <c r="L23" s="10"/>
      <c r="M23" s="3"/>
      <c r="N23" s="1">
        <v>16</v>
      </c>
    </row>
    <row r="24" spans="1:14" ht="30" customHeight="1" x14ac:dyDescent="0.35">
      <c r="A24" s="4"/>
      <c r="B24" s="26"/>
      <c r="C24" s="12"/>
      <c r="D24" s="13"/>
      <c r="E24" s="7"/>
      <c r="F24" s="8"/>
      <c r="G24" s="9"/>
      <c r="H24" s="10"/>
      <c r="I24" s="10"/>
      <c r="J24" s="10"/>
      <c r="K24" s="11"/>
      <c r="L24" s="10"/>
      <c r="M24" s="3"/>
      <c r="N24" s="1">
        <v>17</v>
      </c>
    </row>
    <row r="25" spans="1:14" ht="30" customHeight="1" x14ac:dyDescent="0.35">
      <c r="A25" s="4"/>
      <c r="B25" s="26"/>
      <c r="C25" s="12"/>
      <c r="D25" s="13"/>
      <c r="E25" s="7"/>
      <c r="F25" s="8"/>
      <c r="G25" s="9"/>
      <c r="H25" s="10"/>
      <c r="I25" s="10"/>
      <c r="J25" s="10"/>
      <c r="K25" s="11"/>
      <c r="L25" s="10"/>
      <c r="M25" s="3"/>
      <c r="N25" s="1">
        <v>18</v>
      </c>
    </row>
    <row r="26" spans="1:14" ht="30" customHeight="1" x14ac:dyDescent="0.35">
      <c r="A26" s="4"/>
      <c r="B26" s="26"/>
      <c r="C26" s="12"/>
      <c r="D26" s="13"/>
      <c r="E26" s="7"/>
      <c r="F26" s="8"/>
      <c r="G26" s="9"/>
      <c r="H26" s="10"/>
      <c r="I26" s="10"/>
      <c r="J26" s="10"/>
      <c r="K26" s="11"/>
      <c r="L26" s="10"/>
      <c r="M26" s="3"/>
      <c r="N26" s="1">
        <v>19</v>
      </c>
    </row>
    <row r="27" spans="1:14" ht="30" customHeight="1" x14ac:dyDescent="0.35">
      <c r="A27" s="4"/>
      <c r="B27" s="26"/>
      <c r="C27" s="12"/>
      <c r="D27" s="13"/>
      <c r="E27" s="7"/>
      <c r="F27" s="8"/>
      <c r="G27" s="9"/>
      <c r="H27" s="10"/>
      <c r="I27" s="10"/>
      <c r="J27" s="10"/>
      <c r="K27" s="11"/>
      <c r="L27" s="10"/>
      <c r="M27" s="3"/>
      <c r="N27" s="1">
        <v>20</v>
      </c>
    </row>
    <row r="28" spans="1:14" ht="30" customHeight="1" x14ac:dyDescent="0.35">
      <c r="A28" s="4"/>
      <c r="B28" s="26"/>
      <c r="C28" s="12"/>
      <c r="D28" s="13"/>
      <c r="E28" s="7"/>
      <c r="F28" s="8"/>
      <c r="G28" s="9"/>
      <c r="H28" s="10"/>
      <c r="I28" s="10"/>
      <c r="J28" s="10"/>
      <c r="K28" s="11"/>
      <c r="L28" s="10"/>
      <c r="M28" s="3"/>
      <c r="N28" s="1">
        <v>21</v>
      </c>
    </row>
    <row r="29" spans="1:14" ht="27.9" customHeight="1" x14ac:dyDescent="0.35">
      <c r="A29" s="4"/>
      <c r="B29" s="26"/>
      <c r="C29" s="12"/>
      <c r="D29" s="13"/>
      <c r="E29" s="17"/>
      <c r="F29" s="8"/>
      <c r="G29" s="18"/>
      <c r="H29" s="19"/>
      <c r="I29" s="19"/>
      <c r="J29" s="19"/>
      <c r="K29" s="11"/>
      <c r="L29" s="19"/>
      <c r="M29" s="20"/>
      <c r="N29" s="1">
        <v>22</v>
      </c>
    </row>
    <row r="30" spans="1:14" ht="27.9" customHeight="1" x14ac:dyDescent="0.35">
      <c r="A30" s="4"/>
      <c r="B30" s="26"/>
      <c r="C30" s="12"/>
      <c r="D30" s="13"/>
      <c r="E30" s="21"/>
      <c r="F30" s="8"/>
      <c r="G30" s="22"/>
      <c r="H30" s="19"/>
      <c r="I30" s="19"/>
      <c r="J30" s="19"/>
      <c r="K30" s="11"/>
      <c r="L30" s="19"/>
      <c r="M30" s="20"/>
      <c r="N30" s="1">
        <v>23</v>
      </c>
    </row>
    <row r="31" spans="1:14" ht="21" customHeight="1" x14ac:dyDescent="0.35">
      <c r="A31" s="235" t="s">
        <v>22</v>
      </c>
      <c r="B31" s="236"/>
      <c r="C31" s="237"/>
      <c r="D31" s="222" t="s">
        <v>23</v>
      </c>
      <c r="E31" s="223"/>
      <c r="F31" s="223"/>
      <c r="G31" s="224"/>
      <c r="H31" s="222" t="s">
        <v>24</v>
      </c>
      <c r="I31" s="223"/>
      <c r="J31" s="223"/>
      <c r="K31" s="224"/>
      <c r="L31" s="15"/>
    </row>
    <row r="32" spans="1:14" ht="42.75" customHeight="1" x14ac:dyDescent="0.35">
      <c r="A32" s="222" t="s">
        <v>25</v>
      </c>
      <c r="B32" s="223"/>
      <c r="C32" s="223"/>
      <c r="D32" s="223"/>
      <c r="E32" s="223"/>
      <c r="F32" s="224"/>
      <c r="G32" s="225" t="s">
        <v>26</v>
      </c>
      <c r="H32" s="226"/>
      <c r="I32" s="226"/>
      <c r="J32" s="226"/>
      <c r="K32" s="226"/>
      <c r="L32" s="227"/>
    </row>
    <row r="34" spans="2:2" ht="15" x14ac:dyDescent="0.35">
      <c r="B34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1:C31"/>
    <mergeCell ref="D31:G31"/>
    <mergeCell ref="H31:K31"/>
    <mergeCell ref="A6:A7"/>
    <mergeCell ref="B6:B7"/>
    <mergeCell ref="C6:D6"/>
    <mergeCell ref="E6:E7"/>
    <mergeCell ref="F6:F7"/>
    <mergeCell ref="G6:G7"/>
    <mergeCell ref="A32:F32"/>
    <mergeCell ref="G32:L32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11">
    <pageSetUpPr fitToPage="1"/>
  </sheetPr>
  <dimension ref="A1:R33"/>
  <sheetViews>
    <sheetView topLeftCell="A13" zoomScale="70" zoomScaleNormal="70" workbookViewId="0">
      <selection activeCell="M29" sqref="M29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36</v>
      </c>
      <c r="B4" s="244"/>
      <c r="C4" s="244"/>
      <c r="D4" s="251" t="s">
        <v>11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>
        <v>2</v>
      </c>
      <c r="B8" s="1">
        <v>3605268</v>
      </c>
      <c r="C8" s="12" t="s">
        <v>543</v>
      </c>
      <c r="D8" s="13" t="s">
        <v>207</v>
      </c>
      <c r="E8" s="7">
        <v>2002</v>
      </c>
      <c r="F8" s="8" t="s">
        <v>77</v>
      </c>
      <c r="G8" s="9" t="s">
        <v>36</v>
      </c>
      <c r="H8" s="10"/>
      <c r="I8" s="10"/>
      <c r="J8" s="10"/>
      <c r="K8" s="11">
        <v>30.07</v>
      </c>
      <c r="L8" s="10">
        <v>1</v>
      </c>
      <c r="M8" s="3"/>
    </row>
    <row r="9" spans="1:13" ht="30" customHeight="1" x14ac:dyDescent="0.35">
      <c r="A9" s="4">
        <v>3</v>
      </c>
      <c r="B9" s="1">
        <v>3605188</v>
      </c>
      <c r="C9" s="12" t="s">
        <v>298</v>
      </c>
      <c r="D9" s="13" t="s">
        <v>299</v>
      </c>
      <c r="E9" s="7">
        <v>2002</v>
      </c>
      <c r="F9" s="8" t="s">
        <v>57</v>
      </c>
      <c r="G9" s="9" t="s">
        <v>36</v>
      </c>
      <c r="H9" s="10"/>
      <c r="I9" s="10"/>
      <c r="J9" s="10"/>
      <c r="K9" s="11">
        <v>26.35</v>
      </c>
      <c r="L9" s="10">
        <v>2</v>
      </c>
      <c r="M9" s="3"/>
    </row>
    <row r="10" spans="1:13" ht="30" customHeight="1" x14ac:dyDescent="0.35">
      <c r="A10" s="4">
        <v>4</v>
      </c>
      <c r="B10" s="1">
        <v>3604761</v>
      </c>
      <c r="C10" s="12" t="s">
        <v>273</v>
      </c>
      <c r="D10" s="13" t="s">
        <v>123</v>
      </c>
      <c r="E10" s="7">
        <v>2003</v>
      </c>
      <c r="F10" s="8" t="s">
        <v>85</v>
      </c>
      <c r="G10" s="9" t="s">
        <v>36</v>
      </c>
      <c r="H10" s="10"/>
      <c r="I10" s="10"/>
      <c r="J10" s="10"/>
      <c r="K10" s="11">
        <v>26.16</v>
      </c>
      <c r="L10" s="10">
        <v>3</v>
      </c>
      <c r="M10" s="3"/>
    </row>
    <row r="11" spans="1:13" ht="30" customHeight="1" x14ac:dyDescent="0.35">
      <c r="A11" s="4">
        <v>5</v>
      </c>
      <c r="B11" s="1">
        <v>3605376</v>
      </c>
      <c r="C11" s="12" t="s">
        <v>501</v>
      </c>
      <c r="D11" s="13" t="s">
        <v>157</v>
      </c>
      <c r="E11" s="7">
        <v>2002</v>
      </c>
      <c r="F11" s="8" t="s">
        <v>44</v>
      </c>
      <c r="G11" s="9" t="s">
        <v>36</v>
      </c>
      <c r="H11" s="10"/>
      <c r="I11" s="10"/>
      <c r="J11" s="10"/>
      <c r="K11" s="11">
        <v>24.5</v>
      </c>
      <c r="L11" s="10">
        <v>4</v>
      </c>
      <c r="M11" s="3"/>
    </row>
    <row r="12" spans="1:13" ht="30" customHeight="1" x14ac:dyDescent="0.35">
      <c r="A12" s="4">
        <v>6</v>
      </c>
      <c r="B12" s="1">
        <v>3605261</v>
      </c>
      <c r="C12" s="12" t="s">
        <v>340</v>
      </c>
      <c r="D12" s="13" t="s">
        <v>96</v>
      </c>
      <c r="E12" s="7">
        <v>2002</v>
      </c>
      <c r="F12" s="8" t="s">
        <v>77</v>
      </c>
      <c r="G12" s="9" t="s">
        <v>36</v>
      </c>
      <c r="H12" s="10"/>
      <c r="I12" s="10"/>
      <c r="J12" s="10"/>
      <c r="K12" s="11">
        <v>24.09</v>
      </c>
      <c r="L12" s="10">
        <v>5</v>
      </c>
      <c r="M12" s="3"/>
    </row>
    <row r="13" spans="1:13" ht="30" customHeight="1" x14ac:dyDescent="0.35">
      <c r="A13" s="4">
        <v>7</v>
      </c>
      <c r="B13" s="1">
        <v>3604758</v>
      </c>
      <c r="C13" s="12" t="s">
        <v>255</v>
      </c>
      <c r="D13" s="13" t="s">
        <v>106</v>
      </c>
      <c r="E13" s="7">
        <v>2003</v>
      </c>
      <c r="F13" s="8" t="s">
        <v>85</v>
      </c>
      <c r="G13" s="9" t="s">
        <v>36</v>
      </c>
      <c r="H13" s="10"/>
      <c r="I13" s="10"/>
      <c r="J13" s="10"/>
      <c r="K13" s="11">
        <v>23.68</v>
      </c>
      <c r="L13" s="10">
        <v>6</v>
      </c>
      <c r="M13" s="3"/>
    </row>
    <row r="14" spans="1:13" ht="30" customHeight="1" x14ac:dyDescent="0.35">
      <c r="A14" s="4">
        <v>8</v>
      </c>
      <c r="B14" s="1">
        <v>3605150</v>
      </c>
      <c r="C14" s="12" t="s">
        <v>559</v>
      </c>
      <c r="D14" s="13" t="s">
        <v>123</v>
      </c>
      <c r="E14" s="7">
        <v>2003</v>
      </c>
      <c r="F14" s="8" t="s">
        <v>52</v>
      </c>
      <c r="G14" s="9" t="s">
        <v>36</v>
      </c>
      <c r="H14" s="10"/>
      <c r="I14" s="10"/>
      <c r="J14" s="10"/>
      <c r="K14" s="11">
        <v>23.67</v>
      </c>
      <c r="L14" s="10">
        <v>7</v>
      </c>
      <c r="M14" s="3"/>
    </row>
    <row r="15" spans="1:13" ht="30" customHeight="1" x14ac:dyDescent="0.35">
      <c r="A15" s="4">
        <v>9</v>
      </c>
      <c r="B15" s="1">
        <v>3602067</v>
      </c>
      <c r="C15" s="12" t="s">
        <v>388</v>
      </c>
      <c r="D15" s="13" t="s">
        <v>81</v>
      </c>
      <c r="E15" s="7">
        <v>2003</v>
      </c>
      <c r="F15" s="8" t="s">
        <v>85</v>
      </c>
      <c r="G15" s="9" t="s">
        <v>36</v>
      </c>
      <c r="H15" s="10"/>
      <c r="I15" s="10"/>
      <c r="J15" s="10"/>
      <c r="K15" s="11">
        <v>23.03</v>
      </c>
      <c r="L15" s="10">
        <v>8</v>
      </c>
      <c r="M15" s="3"/>
    </row>
    <row r="16" spans="1:13" ht="30" customHeight="1" x14ac:dyDescent="0.35">
      <c r="A16" s="4">
        <v>10</v>
      </c>
      <c r="B16" s="1">
        <v>3608867</v>
      </c>
      <c r="C16" s="12" t="s">
        <v>462</v>
      </c>
      <c r="D16" s="13" t="s">
        <v>463</v>
      </c>
      <c r="E16" s="7">
        <v>2003</v>
      </c>
      <c r="F16" s="8" t="s">
        <v>77</v>
      </c>
      <c r="G16" s="9" t="s">
        <v>36</v>
      </c>
      <c r="H16" s="10"/>
      <c r="I16" s="10"/>
      <c r="J16" s="10"/>
      <c r="K16" s="11">
        <v>20.51</v>
      </c>
      <c r="L16" s="10">
        <v>9</v>
      </c>
      <c r="M16" s="3"/>
    </row>
    <row r="17" spans="1:18" ht="30" customHeight="1" x14ac:dyDescent="0.35">
      <c r="A17" s="4">
        <v>11</v>
      </c>
      <c r="B17" s="1">
        <v>3604535</v>
      </c>
      <c r="C17" s="12" t="s">
        <v>553</v>
      </c>
      <c r="D17" s="13" t="s">
        <v>66</v>
      </c>
      <c r="E17" s="7">
        <v>2003</v>
      </c>
      <c r="F17" s="8" t="s">
        <v>45</v>
      </c>
      <c r="G17" s="9" t="s">
        <v>36</v>
      </c>
      <c r="H17" s="10"/>
      <c r="I17" s="10"/>
      <c r="J17" s="10"/>
      <c r="K17" s="11">
        <v>20.02</v>
      </c>
      <c r="L17" s="10">
        <v>10</v>
      </c>
      <c r="M17" s="3"/>
    </row>
    <row r="18" spans="1:18" ht="30" customHeight="1" x14ac:dyDescent="0.35">
      <c r="A18" s="4">
        <v>12</v>
      </c>
      <c r="B18" s="1">
        <v>3603841</v>
      </c>
      <c r="C18" s="12" t="s">
        <v>308</v>
      </c>
      <c r="D18" s="13" t="s">
        <v>309</v>
      </c>
      <c r="E18" s="7">
        <v>2003</v>
      </c>
      <c r="F18" s="8" t="s">
        <v>75</v>
      </c>
      <c r="G18" s="9" t="s">
        <v>36</v>
      </c>
      <c r="H18" s="10"/>
      <c r="I18" s="10"/>
      <c r="J18" s="10"/>
      <c r="K18" s="11">
        <v>19.77</v>
      </c>
      <c r="L18" s="10">
        <v>11</v>
      </c>
      <c r="M18" s="3"/>
    </row>
    <row r="19" spans="1:18" ht="30" customHeight="1" x14ac:dyDescent="0.35">
      <c r="A19" s="4">
        <v>13</v>
      </c>
      <c r="B19" s="1">
        <v>3603302</v>
      </c>
      <c r="C19" s="12" t="s">
        <v>419</v>
      </c>
      <c r="D19" s="13" t="s">
        <v>328</v>
      </c>
      <c r="E19" s="7">
        <v>2002</v>
      </c>
      <c r="F19" s="8" t="s">
        <v>42</v>
      </c>
      <c r="G19" s="9" t="s">
        <v>36</v>
      </c>
      <c r="H19" s="10"/>
      <c r="I19" s="10"/>
      <c r="J19" s="10"/>
      <c r="K19" s="11">
        <v>19.579999999999998</v>
      </c>
      <c r="L19" s="10">
        <v>12</v>
      </c>
      <c r="M19" s="3"/>
    </row>
    <row r="20" spans="1:18" ht="30" customHeight="1" x14ac:dyDescent="0.35">
      <c r="A20" s="4">
        <v>14</v>
      </c>
      <c r="B20" s="1">
        <v>3604534</v>
      </c>
      <c r="C20" s="12" t="s">
        <v>448</v>
      </c>
      <c r="D20" s="13" t="s">
        <v>108</v>
      </c>
      <c r="E20" s="7">
        <v>2003</v>
      </c>
      <c r="F20" s="8" t="s">
        <v>45</v>
      </c>
      <c r="G20" s="9" t="s">
        <v>36</v>
      </c>
      <c r="H20" s="10"/>
      <c r="I20" s="10"/>
      <c r="J20" s="10"/>
      <c r="K20" s="11">
        <v>19.32</v>
      </c>
      <c r="L20" s="10">
        <v>13</v>
      </c>
      <c r="M20" s="3"/>
    </row>
    <row r="21" spans="1:18" ht="30" customHeight="1" x14ac:dyDescent="0.35">
      <c r="A21" s="4">
        <v>15</v>
      </c>
      <c r="B21" s="1">
        <v>3604527</v>
      </c>
      <c r="C21" s="12" t="s">
        <v>252</v>
      </c>
      <c r="D21" s="13" t="s">
        <v>86</v>
      </c>
      <c r="E21" s="7">
        <v>2003</v>
      </c>
      <c r="F21" s="8" t="s">
        <v>45</v>
      </c>
      <c r="G21" s="9" t="s">
        <v>36</v>
      </c>
      <c r="H21" s="10"/>
      <c r="I21" s="10"/>
      <c r="J21" s="10"/>
      <c r="K21" s="11">
        <v>18.559999999999999</v>
      </c>
      <c r="L21" s="10">
        <v>14</v>
      </c>
      <c r="M21" s="3"/>
    </row>
    <row r="22" spans="1:18" ht="30" customHeight="1" x14ac:dyDescent="0.35">
      <c r="A22" s="4">
        <v>16</v>
      </c>
      <c r="B22" s="1">
        <v>3603600</v>
      </c>
      <c r="C22" s="12" t="s">
        <v>532</v>
      </c>
      <c r="D22" s="13" t="s">
        <v>533</v>
      </c>
      <c r="E22" s="7">
        <v>2002</v>
      </c>
      <c r="F22" s="8" t="s">
        <v>125</v>
      </c>
      <c r="G22" s="9" t="s">
        <v>36</v>
      </c>
      <c r="H22" s="10"/>
      <c r="I22" s="10"/>
      <c r="J22" s="10"/>
      <c r="K22" s="11">
        <v>18.23</v>
      </c>
      <c r="L22" s="10">
        <v>15</v>
      </c>
      <c r="M22" s="3"/>
    </row>
    <row r="23" spans="1:18" ht="30" customHeight="1" x14ac:dyDescent="0.35">
      <c r="A23" s="4">
        <v>17</v>
      </c>
      <c r="B23" s="1">
        <v>3605083</v>
      </c>
      <c r="C23" s="12" t="s">
        <v>321</v>
      </c>
      <c r="D23" s="13" t="s">
        <v>149</v>
      </c>
      <c r="E23" s="7">
        <v>2002</v>
      </c>
      <c r="F23" s="8" t="s">
        <v>52</v>
      </c>
      <c r="G23" s="9" t="s">
        <v>36</v>
      </c>
      <c r="H23" s="10"/>
      <c r="I23" s="10"/>
      <c r="J23" s="10"/>
      <c r="K23" s="11">
        <v>16.190000000000001</v>
      </c>
      <c r="L23" s="10">
        <v>16</v>
      </c>
      <c r="M23" s="3"/>
    </row>
    <row r="24" spans="1:18" ht="30" customHeight="1" x14ac:dyDescent="0.35">
      <c r="A24" s="4">
        <v>18</v>
      </c>
      <c r="B24" s="1">
        <v>3605164</v>
      </c>
      <c r="C24" s="12" t="s">
        <v>342</v>
      </c>
      <c r="D24" s="13" t="s">
        <v>248</v>
      </c>
      <c r="E24" s="7">
        <v>2003</v>
      </c>
      <c r="F24" s="8" t="s">
        <v>57</v>
      </c>
      <c r="G24" s="9" t="s">
        <v>36</v>
      </c>
      <c r="H24" s="10"/>
      <c r="I24" s="10"/>
      <c r="J24" s="10"/>
      <c r="K24" s="11">
        <v>14.66</v>
      </c>
      <c r="L24" s="10">
        <v>17</v>
      </c>
      <c r="M24" s="3"/>
    </row>
    <row r="25" spans="1:18" ht="30" customHeight="1" x14ac:dyDescent="0.35">
      <c r="A25" s="4">
        <v>19</v>
      </c>
      <c r="B25" s="14">
        <v>3604432</v>
      </c>
      <c r="C25" s="12" t="s">
        <v>218</v>
      </c>
      <c r="D25" s="13" t="s">
        <v>219</v>
      </c>
      <c r="E25" s="7">
        <v>2002</v>
      </c>
      <c r="F25" s="8" t="s">
        <v>57</v>
      </c>
      <c r="G25" s="9" t="s">
        <v>36</v>
      </c>
      <c r="H25" s="10"/>
      <c r="I25" s="10"/>
      <c r="J25" s="10"/>
      <c r="K25" s="11">
        <v>12.86</v>
      </c>
      <c r="L25" s="10">
        <v>18</v>
      </c>
      <c r="M25" s="3"/>
      <c r="R25" s="1">
        <v>1</v>
      </c>
    </row>
    <row r="26" spans="1:18" ht="30" customHeight="1" x14ac:dyDescent="0.35">
      <c r="A26" s="4"/>
      <c r="C26" s="12"/>
      <c r="D26" s="13"/>
      <c r="E26" s="7"/>
      <c r="F26" s="8"/>
      <c r="G26" s="9"/>
      <c r="H26" s="10"/>
      <c r="I26" s="10"/>
      <c r="J26" s="10"/>
      <c r="K26" s="11"/>
      <c r="L26" s="10"/>
      <c r="M26" s="3"/>
    </row>
    <row r="27" spans="1:18" ht="30" customHeight="1" x14ac:dyDescent="0.35">
      <c r="A27" s="4"/>
      <c r="B27" s="24"/>
      <c r="C27" s="12"/>
      <c r="D27" s="13"/>
      <c r="E27" s="7"/>
      <c r="F27" s="8"/>
      <c r="G27" s="9"/>
      <c r="H27" s="10"/>
      <c r="I27" s="10"/>
      <c r="J27" s="10"/>
      <c r="K27" s="11"/>
      <c r="L27" s="10"/>
      <c r="M27" s="3"/>
    </row>
    <row r="28" spans="1:18" ht="27.9" customHeight="1" x14ac:dyDescent="0.35">
      <c r="A28" s="4"/>
      <c r="B28" s="26"/>
      <c r="C28" s="12"/>
      <c r="D28" s="13"/>
      <c r="E28" s="17"/>
      <c r="F28" s="8"/>
      <c r="G28" s="18"/>
      <c r="H28" s="19"/>
      <c r="I28" s="19"/>
      <c r="J28" s="19"/>
      <c r="K28" s="11"/>
      <c r="L28" s="19"/>
      <c r="M28" s="20"/>
    </row>
    <row r="29" spans="1:18" ht="27.9" customHeight="1" x14ac:dyDescent="0.35">
      <c r="A29" s="4"/>
      <c r="B29" s="26"/>
      <c r="C29" s="12"/>
      <c r="D29" s="13"/>
      <c r="E29" s="21"/>
      <c r="F29" s="8"/>
      <c r="G29" s="22"/>
      <c r="H29" s="19"/>
      <c r="I29" s="19"/>
      <c r="J29" s="19"/>
      <c r="K29" s="11"/>
      <c r="L29" s="19"/>
      <c r="M29" s="20"/>
    </row>
    <row r="30" spans="1:18" ht="21" customHeight="1" x14ac:dyDescent="0.35">
      <c r="A30" s="235" t="s">
        <v>22</v>
      </c>
      <c r="B30" s="236"/>
      <c r="C30" s="237"/>
      <c r="D30" s="222" t="s">
        <v>23</v>
      </c>
      <c r="E30" s="223"/>
      <c r="F30" s="223"/>
      <c r="G30" s="224"/>
      <c r="H30" s="222" t="s">
        <v>24</v>
      </c>
      <c r="I30" s="223"/>
      <c r="J30" s="223"/>
      <c r="K30" s="224"/>
      <c r="L30" s="15"/>
    </row>
    <row r="31" spans="1:18" ht="42.75" customHeight="1" x14ac:dyDescent="0.35">
      <c r="A31" s="222" t="s">
        <v>25</v>
      </c>
      <c r="B31" s="223"/>
      <c r="C31" s="223"/>
      <c r="D31" s="223"/>
      <c r="E31" s="223"/>
      <c r="F31" s="224"/>
      <c r="G31" s="225" t="s">
        <v>26</v>
      </c>
      <c r="H31" s="226"/>
      <c r="I31" s="226"/>
      <c r="J31" s="226"/>
      <c r="K31" s="226"/>
      <c r="L31" s="227"/>
    </row>
    <row r="33" spans="2:2" ht="15" x14ac:dyDescent="0.35">
      <c r="B33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0:C30"/>
    <mergeCell ref="D30:G30"/>
    <mergeCell ref="H30:K30"/>
    <mergeCell ref="A6:A7"/>
    <mergeCell ref="B6:B7"/>
    <mergeCell ref="C6:D6"/>
    <mergeCell ref="E6:E7"/>
    <mergeCell ref="F6:F7"/>
    <mergeCell ref="G6:G7"/>
    <mergeCell ref="A31:F31"/>
    <mergeCell ref="G31:L31"/>
    <mergeCell ref="H6:J6"/>
    <mergeCell ref="K6:K7"/>
    <mergeCell ref="L6:L7"/>
  </mergeCells>
  <conditionalFormatting sqref="K8:K25">
    <cfRule type="duplicateValues" dxfId="1" priority="1"/>
  </conditionalFormatting>
  <pageMargins left="0.31496062992125984" right="0.31496062992125984" top="0.35433070866141736" bottom="0.35433070866141736" header="0.31496062992125984" footer="0.31496062992125984"/>
  <pageSetup paperSize="9" scale="6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12">
    <pageSetUpPr fitToPage="1"/>
  </sheetPr>
  <dimension ref="A1:M34"/>
  <sheetViews>
    <sheetView topLeftCell="A3" zoomScale="70" zoomScaleNormal="70" workbookViewId="0">
      <selection activeCell="C14" sqref="C14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38</v>
      </c>
      <c r="B4" s="244"/>
      <c r="C4" s="244"/>
      <c r="D4" s="251" t="s">
        <v>33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>
        <v>1</v>
      </c>
      <c r="B8" s="1">
        <v>3604757</v>
      </c>
      <c r="C8" s="5" t="s">
        <v>255</v>
      </c>
      <c r="D8" s="6" t="s">
        <v>88</v>
      </c>
      <c r="E8" s="7">
        <v>2001</v>
      </c>
      <c r="F8" s="8" t="s">
        <v>85</v>
      </c>
      <c r="G8" s="9" t="s">
        <v>38</v>
      </c>
      <c r="H8" s="10"/>
      <c r="I8" s="10"/>
      <c r="J8" s="10"/>
      <c r="K8" s="11">
        <v>28.76</v>
      </c>
      <c r="L8" s="10">
        <v>1</v>
      </c>
      <c r="M8" s="3"/>
    </row>
    <row r="9" spans="1:13" ht="30" customHeight="1" x14ac:dyDescent="0.35">
      <c r="A9" s="4">
        <v>2</v>
      </c>
      <c r="B9" s="1">
        <v>3605075</v>
      </c>
      <c r="C9" s="12" t="s">
        <v>302</v>
      </c>
      <c r="D9" s="13" t="s">
        <v>63</v>
      </c>
      <c r="E9" s="7">
        <v>2000</v>
      </c>
      <c r="F9" s="8" t="s">
        <v>52</v>
      </c>
      <c r="G9" s="9" t="s">
        <v>38</v>
      </c>
      <c r="H9" s="10"/>
      <c r="I9" s="10"/>
      <c r="J9" s="10"/>
      <c r="K9" s="11">
        <v>21.49</v>
      </c>
      <c r="L9" s="10">
        <v>2</v>
      </c>
      <c r="M9" s="3"/>
    </row>
    <row r="10" spans="1:13" ht="30" customHeight="1" x14ac:dyDescent="0.35">
      <c r="A10" s="4">
        <v>3</v>
      </c>
      <c r="B10" s="1">
        <v>3602810</v>
      </c>
      <c r="C10" s="12" t="s">
        <v>572</v>
      </c>
      <c r="D10" s="13" t="s">
        <v>159</v>
      </c>
      <c r="E10" s="7">
        <v>2000</v>
      </c>
      <c r="F10" s="8" t="s">
        <v>42</v>
      </c>
      <c r="G10" s="9" t="s">
        <v>38</v>
      </c>
      <c r="H10" s="10"/>
      <c r="I10" s="10"/>
      <c r="J10" s="10"/>
      <c r="K10" s="11">
        <v>20.100000000000001</v>
      </c>
      <c r="L10" s="10">
        <v>3</v>
      </c>
      <c r="M10" s="3"/>
    </row>
    <row r="11" spans="1:13" ht="30" customHeight="1" x14ac:dyDescent="0.35">
      <c r="A11" s="4">
        <v>4</v>
      </c>
      <c r="B11" s="1">
        <v>3605088</v>
      </c>
      <c r="C11" s="12" t="s">
        <v>341</v>
      </c>
      <c r="D11" s="13" t="s">
        <v>84</v>
      </c>
      <c r="E11" s="7">
        <v>2000</v>
      </c>
      <c r="F11" s="8" t="s">
        <v>52</v>
      </c>
      <c r="G11" s="9" t="s">
        <v>38</v>
      </c>
      <c r="H11" s="10"/>
      <c r="I11" s="10"/>
      <c r="J11" s="10"/>
      <c r="K11" s="11">
        <v>13.19</v>
      </c>
      <c r="L11" s="10">
        <v>4</v>
      </c>
      <c r="M11" s="3"/>
    </row>
    <row r="12" spans="1:13" ht="30" customHeight="1" x14ac:dyDescent="0.35">
      <c r="A12" s="4">
        <v>5</v>
      </c>
      <c r="B12" s="1">
        <v>3603968</v>
      </c>
      <c r="C12" s="12" t="s">
        <v>537</v>
      </c>
      <c r="D12" s="13" t="s">
        <v>539</v>
      </c>
      <c r="E12" s="7">
        <v>2001</v>
      </c>
      <c r="F12" s="8" t="s">
        <v>141</v>
      </c>
      <c r="G12" s="9" t="s">
        <v>38</v>
      </c>
      <c r="H12" s="10"/>
      <c r="I12" s="10"/>
      <c r="J12" s="10"/>
      <c r="K12" s="11">
        <v>12.35</v>
      </c>
      <c r="L12" s="10">
        <v>5</v>
      </c>
      <c r="M12" s="3"/>
    </row>
    <row r="13" spans="1:13" ht="30" customHeight="1" x14ac:dyDescent="0.35">
      <c r="A13" s="4">
        <v>6</v>
      </c>
      <c r="B13" s="1">
        <v>3602798</v>
      </c>
      <c r="C13" s="12" t="s">
        <v>395</v>
      </c>
      <c r="D13" s="13" t="s">
        <v>170</v>
      </c>
      <c r="E13" s="7">
        <v>2000</v>
      </c>
      <c r="F13" s="8" t="s">
        <v>42</v>
      </c>
      <c r="G13" s="9" t="s">
        <v>38</v>
      </c>
      <c r="H13" s="10"/>
      <c r="I13" s="10"/>
      <c r="J13" s="10"/>
      <c r="K13" s="11">
        <v>12.07</v>
      </c>
      <c r="L13" s="10">
        <v>6</v>
      </c>
      <c r="M13" s="3"/>
    </row>
    <row r="14" spans="1:13" ht="30" customHeight="1" x14ac:dyDescent="0.35">
      <c r="A14" s="4"/>
      <c r="B14" s="26"/>
      <c r="C14" s="12"/>
      <c r="D14" s="13"/>
      <c r="E14" s="7"/>
      <c r="F14" s="8"/>
      <c r="G14" s="9"/>
      <c r="H14" s="10"/>
      <c r="I14" s="10"/>
      <c r="J14" s="10"/>
      <c r="K14" s="11"/>
      <c r="L14" s="10"/>
      <c r="M14" s="3"/>
    </row>
    <row r="15" spans="1:13" ht="30" customHeight="1" x14ac:dyDescent="0.35">
      <c r="A15" s="4"/>
      <c r="B15" s="26"/>
      <c r="C15" s="12"/>
      <c r="D15" s="13"/>
      <c r="E15" s="7"/>
      <c r="F15" s="8"/>
      <c r="G15" s="9"/>
      <c r="H15" s="10"/>
      <c r="I15" s="10"/>
      <c r="J15" s="10"/>
      <c r="K15" s="11"/>
      <c r="L15" s="10"/>
      <c r="M15" s="3"/>
    </row>
    <row r="16" spans="1:13" ht="30" customHeight="1" x14ac:dyDescent="0.35">
      <c r="A16" s="4"/>
      <c r="B16" s="26"/>
      <c r="C16" s="12"/>
      <c r="D16" s="13"/>
      <c r="E16" s="7"/>
      <c r="F16" s="8"/>
      <c r="G16" s="9"/>
      <c r="H16" s="10"/>
      <c r="I16" s="10"/>
      <c r="J16" s="10"/>
      <c r="K16" s="11"/>
      <c r="L16" s="10"/>
      <c r="M16" s="3"/>
    </row>
    <row r="17" spans="1:13" ht="30" customHeight="1" x14ac:dyDescent="0.35">
      <c r="A17" s="4"/>
      <c r="B17" s="26"/>
      <c r="C17" s="12"/>
      <c r="D17" s="13"/>
      <c r="E17" s="7"/>
      <c r="F17" s="8"/>
      <c r="G17" s="9"/>
      <c r="H17" s="10"/>
      <c r="I17" s="10"/>
      <c r="J17" s="10"/>
      <c r="K17" s="11"/>
      <c r="L17" s="10"/>
      <c r="M17" s="3"/>
    </row>
    <row r="18" spans="1:13" ht="30" customHeight="1" x14ac:dyDescent="0.35">
      <c r="A18" s="4"/>
      <c r="B18" s="26"/>
      <c r="C18" s="12"/>
      <c r="D18" s="13"/>
      <c r="E18" s="7"/>
      <c r="F18" s="8"/>
      <c r="G18" s="9"/>
      <c r="H18" s="10"/>
      <c r="I18" s="10"/>
      <c r="J18" s="10"/>
      <c r="K18" s="11"/>
      <c r="L18" s="10"/>
      <c r="M18" s="3"/>
    </row>
    <row r="19" spans="1:13" ht="30" customHeight="1" x14ac:dyDescent="0.35">
      <c r="A19" s="4"/>
      <c r="B19" s="26"/>
      <c r="C19" s="12"/>
      <c r="D19" s="13"/>
      <c r="E19" s="7"/>
      <c r="F19" s="8"/>
      <c r="G19" s="9"/>
      <c r="H19" s="10"/>
      <c r="I19" s="10"/>
      <c r="J19" s="10"/>
      <c r="K19" s="11"/>
      <c r="L19" s="10"/>
      <c r="M19" s="3"/>
    </row>
    <row r="20" spans="1:13" ht="30" customHeight="1" x14ac:dyDescent="0.35">
      <c r="A20" s="4"/>
      <c r="B20" s="26"/>
      <c r="C20" s="12"/>
      <c r="D20" s="13"/>
      <c r="E20" s="7"/>
      <c r="F20" s="8"/>
      <c r="G20" s="9"/>
      <c r="H20" s="10"/>
      <c r="I20" s="10"/>
      <c r="J20" s="10"/>
      <c r="K20" s="11"/>
      <c r="L20" s="10"/>
      <c r="M20" s="3"/>
    </row>
    <row r="21" spans="1:13" ht="30" customHeight="1" x14ac:dyDescent="0.35">
      <c r="A21" s="4"/>
      <c r="B21" s="26"/>
      <c r="C21" s="12"/>
      <c r="D21" s="13"/>
      <c r="E21" s="7"/>
      <c r="F21" s="8"/>
      <c r="G21" s="9"/>
      <c r="H21" s="10"/>
      <c r="I21" s="10"/>
      <c r="J21" s="10"/>
      <c r="K21" s="11"/>
      <c r="L21" s="10"/>
      <c r="M21" s="3"/>
    </row>
    <row r="22" spans="1:13" ht="30" customHeight="1" x14ac:dyDescent="0.35">
      <c r="A22" s="4"/>
      <c r="B22" s="26"/>
      <c r="C22" s="12"/>
      <c r="D22" s="13"/>
      <c r="E22" s="7"/>
      <c r="F22" s="8"/>
      <c r="G22" s="9"/>
      <c r="H22" s="10"/>
      <c r="I22" s="10"/>
      <c r="J22" s="10"/>
      <c r="K22" s="11"/>
      <c r="L22" s="10"/>
      <c r="M22" s="3"/>
    </row>
    <row r="23" spans="1:13" ht="30" customHeight="1" x14ac:dyDescent="0.35">
      <c r="A23" s="4"/>
      <c r="B23" s="26"/>
      <c r="C23" s="12"/>
      <c r="D23" s="13"/>
      <c r="E23" s="7"/>
      <c r="F23" s="8"/>
      <c r="G23" s="9"/>
      <c r="H23" s="10"/>
      <c r="I23" s="10"/>
      <c r="J23" s="10"/>
      <c r="K23" s="11"/>
      <c r="L23" s="10"/>
      <c r="M23" s="3"/>
    </row>
    <row r="24" spans="1:13" ht="30" customHeight="1" x14ac:dyDescent="0.35">
      <c r="A24" s="4"/>
      <c r="B24" s="26"/>
      <c r="C24" s="12"/>
      <c r="D24" s="13"/>
      <c r="E24" s="7"/>
      <c r="F24" s="8"/>
      <c r="G24" s="9"/>
      <c r="H24" s="10"/>
      <c r="I24" s="10"/>
      <c r="J24" s="10"/>
      <c r="K24" s="11"/>
      <c r="L24" s="10"/>
      <c r="M24" s="3"/>
    </row>
    <row r="25" spans="1:13" ht="30" customHeight="1" x14ac:dyDescent="0.35">
      <c r="A25" s="4"/>
      <c r="B25" s="26"/>
      <c r="C25" s="12"/>
      <c r="D25" s="13"/>
      <c r="E25" s="7"/>
      <c r="F25" s="8"/>
      <c r="G25" s="9"/>
      <c r="H25" s="10"/>
      <c r="I25" s="10"/>
      <c r="J25" s="10"/>
      <c r="K25" s="11"/>
      <c r="L25" s="10"/>
      <c r="M25" s="3"/>
    </row>
    <row r="26" spans="1:13" ht="30" customHeight="1" x14ac:dyDescent="0.35">
      <c r="A26" s="4"/>
      <c r="B26" s="26"/>
      <c r="C26" s="12"/>
      <c r="D26" s="13"/>
      <c r="E26" s="7"/>
      <c r="F26" s="8"/>
      <c r="G26" s="9"/>
      <c r="H26" s="10"/>
      <c r="I26" s="10"/>
      <c r="J26" s="10"/>
      <c r="K26" s="11"/>
      <c r="L26" s="10"/>
      <c r="M26" s="3"/>
    </row>
    <row r="27" spans="1:13" ht="30" customHeight="1" x14ac:dyDescent="0.35">
      <c r="A27" s="4"/>
      <c r="B27" s="26"/>
      <c r="C27" s="12"/>
      <c r="D27" s="13"/>
      <c r="E27" s="7"/>
      <c r="F27" s="8"/>
      <c r="G27" s="9"/>
      <c r="H27" s="10"/>
      <c r="I27" s="10"/>
      <c r="J27" s="10"/>
      <c r="K27" s="11"/>
      <c r="L27" s="10"/>
      <c r="M27" s="3"/>
    </row>
    <row r="28" spans="1:13" ht="30" customHeight="1" x14ac:dyDescent="0.35">
      <c r="A28" s="4"/>
      <c r="B28" s="26"/>
      <c r="C28" s="12"/>
      <c r="D28" s="13"/>
      <c r="E28" s="7"/>
      <c r="F28" s="8"/>
      <c r="G28" s="9"/>
      <c r="H28" s="10"/>
      <c r="I28" s="10"/>
      <c r="J28" s="10"/>
      <c r="K28" s="11"/>
      <c r="L28" s="10"/>
      <c r="M28" s="3"/>
    </row>
    <row r="29" spans="1:13" ht="27.9" customHeight="1" x14ac:dyDescent="0.35">
      <c r="A29" s="4"/>
      <c r="B29" s="26"/>
      <c r="C29" s="12"/>
      <c r="D29" s="13"/>
      <c r="E29" s="17"/>
      <c r="F29" s="8"/>
      <c r="G29" s="18"/>
      <c r="H29" s="19"/>
      <c r="I29" s="19"/>
      <c r="J29" s="19"/>
      <c r="K29" s="11"/>
      <c r="L29" s="19"/>
      <c r="M29" s="20"/>
    </row>
    <row r="30" spans="1:13" ht="27.9" customHeight="1" x14ac:dyDescent="0.35">
      <c r="A30" s="4"/>
      <c r="B30" s="26"/>
      <c r="C30" s="12"/>
      <c r="D30" s="13"/>
      <c r="E30" s="21"/>
      <c r="F30" s="8"/>
      <c r="G30" s="22"/>
      <c r="H30" s="19"/>
      <c r="I30" s="19"/>
      <c r="J30" s="19"/>
      <c r="K30" s="11"/>
      <c r="L30" s="19"/>
      <c r="M30" s="20"/>
    </row>
    <row r="31" spans="1:13" ht="21" customHeight="1" x14ac:dyDescent="0.35">
      <c r="A31" s="235" t="s">
        <v>22</v>
      </c>
      <c r="B31" s="236"/>
      <c r="C31" s="237"/>
      <c r="D31" s="222" t="s">
        <v>23</v>
      </c>
      <c r="E31" s="223"/>
      <c r="F31" s="223"/>
      <c r="G31" s="224"/>
      <c r="H31" s="222" t="s">
        <v>24</v>
      </c>
      <c r="I31" s="223"/>
      <c r="J31" s="223"/>
      <c r="K31" s="224"/>
      <c r="L31" s="15"/>
    </row>
    <row r="32" spans="1:13" ht="42.75" customHeight="1" x14ac:dyDescent="0.35">
      <c r="A32" s="222" t="s">
        <v>25</v>
      </c>
      <c r="B32" s="223"/>
      <c r="C32" s="223"/>
      <c r="D32" s="223"/>
      <c r="E32" s="223"/>
      <c r="F32" s="224"/>
      <c r="G32" s="225" t="s">
        <v>26</v>
      </c>
      <c r="H32" s="226"/>
      <c r="I32" s="226"/>
      <c r="J32" s="226"/>
      <c r="K32" s="226"/>
      <c r="L32" s="227"/>
    </row>
    <row r="34" spans="2:2" ht="15" x14ac:dyDescent="0.35">
      <c r="B34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1:C31"/>
    <mergeCell ref="D31:G31"/>
    <mergeCell ref="H31:K31"/>
    <mergeCell ref="A6:A7"/>
    <mergeCell ref="B6:B7"/>
    <mergeCell ref="C6:D6"/>
    <mergeCell ref="E6:E7"/>
    <mergeCell ref="F6:F7"/>
    <mergeCell ref="G6:G7"/>
    <mergeCell ref="A32:F32"/>
    <mergeCell ref="G32:L32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22" zoomScale="70" zoomScaleNormal="70" workbookViewId="0">
      <selection activeCell="A8" sqref="A8:L33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87</v>
      </c>
      <c r="B4" s="244"/>
      <c r="C4" s="244"/>
      <c r="D4" s="251" t="s">
        <v>35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 t="s">
        <v>842</v>
      </c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239"/>
      <c r="B7" s="234"/>
      <c r="C7" s="2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4">
        <v>12</v>
      </c>
      <c r="B8" s="1">
        <v>3604346</v>
      </c>
      <c r="C8" s="12" t="s">
        <v>425</v>
      </c>
      <c r="D8" s="13" t="s">
        <v>43</v>
      </c>
      <c r="E8" s="7">
        <v>2009</v>
      </c>
      <c r="F8" s="8" t="s">
        <v>44</v>
      </c>
      <c r="G8" s="9" t="s">
        <v>87</v>
      </c>
      <c r="H8" s="10">
        <v>11.49</v>
      </c>
      <c r="I8" s="10">
        <v>10.76</v>
      </c>
      <c r="J8" s="10">
        <v>10.97</v>
      </c>
      <c r="K8" s="11">
        <v>11.49</v>
      </c>
      <c r="L8" s="10">
        <v>1</v>
      </c>
      <c r="M8" s="3"/>
    </row>
    <row r="9" spans="1:13" ht="30" customHeight="1" x14ac:dyDescent="0.35">
      <c r="A9" s="4">
        <v>22</v>
      </c>
      <c r="B9" s="1">
        <v>3604441</v>
      </c>
      <c r="C9" s="12" t="s">
        <v>447</v>
      </c>
      <c r="D9" s="13" t="s">
        <v>157</v>
      </c>
      <c r="E9" s="7">
        <v>2008</v>
      </c>
      <c r="F9" s="8" t="s">
        <v>57</v>
      </c>
      <c r="G9" s="9" t="s">
        <v>87</v>
      </c>
      <c r="H9" s="10">
        <v>0</v>
      </c>
      <c r="I9" s="10">
        <v>10.11</v>
      </c>
      <c r="J9" s="10">
        <v>0</v>
      </c>
      <c r="K9" s="11">
        <v>10.11</v>
      </c>
      <c r="L9" s="10">
        <v>2</v>
      </c>
      <c r="M9" s="3"/>
    </row>
    <row r="10" spans="1:13" ht="30" customHeight="1" x14ac:dyDescent="0.35">
      <c r="A10" s="4">
        <v>9</v>
      </c>
      <c r="B10" s="1">
        <v>3604341</v>
      </c>
      <c r="C10" s="12" t="s">
        <v>315</v>
      </c>
      <c r="D10" s="13" t="s">
        <v>157</v>
      </c>
      <c r="E10" s="7">
        <v>2008</v>
      </c>
      <c r="F10" s="8" t="s">
        <v>44</v>
      </c>
      <c r="G10" s="9" t="s">
        <v>87</v>
      </c>
      <c r="H10" s="10">
        <v>0</v>
      </c>
      <c r="I10" s="10">
        <v>7.71</v>
      </c>
      <c r="J10" s="10">
        <v>9.98</v>
      </c>
      <c r="K10" s="11">
        <v>9.98</v>
      </c>
      <c r="L10" s="10">
        <v>3</v>
      </c>
      <c r="M10" s="3"/>
    </row>
    <row r="11" spans="1:13" ht="30" customHeight="1" x14ac:dyDescent="0.35">
      <c r="A11" s="4">
        <v>8</v>
      </c>
      <c r="B11" s="1">
        <v>3604333</v>
      </c>
      <c r="C11" s="12" t="s">
        <v>230</v>
      </c>
      <c r="D11" s="13" t="s">
        <v>134</v>
      </c>
      <c r="E11" s="7">
        <v>2009</v>
      </c>
      <c r="F11" s="8" t="s">
        <v>44</v>
      </c>
      <c r="G11" s="9" t="s">
        <v>87</v>
      </c>
      <c r="H11" s="10">
        <v>9.5299999999999994</v>
      </c>
      <c r="I11" s="10">
        <v>8.93</v>
      </c>
      <c r="J11" s="10">
        <v>9.4499999999999993</v>
      </c>
      <c r="K11" s="11">
        <v>9.5299999999999994</v>
      </c>
      <c r="L11" s="10">
        <v>4</v>
      </c>
      <c r="M11" s="3"/>
    </row>
    <row r="12" spans="1:13" ht="30" customHeight="1" x14ac:dyDescent="0.35">
      <c r="A12" s="4">
        <v>25</v>
      </c>
      <c r="B12" s="1">
        <v>3602327</v>
      </c>
      <c r="C12" s="12" t="s">
        <v>200</v>
      </c>
      <c r="D12" s="13" t="s">
        <v>201</v>
      </c>
      <c r="E12" s="7">
        <v>2008</v>
      </c>
      <c r="F12" s="8" t="s">
        <v>55</v>
      </c>
      <c r="G12" s="9" t="s">
        <v>87</v>
      </c>
      <c r="H12" s="10">
        <v>9.4700000000000006</v>
      </c>
      <c r="I12" s="10">
        <v>8.7100000000000009</v>
      </c>
      <c r="J12" s="10">
        <v>8.4499999999999993</v>
      </c>
      <c r="K12" s="11">
        <v>9.4700000000000006</v>
      </c>
      <c r="L12" s="10">
        <v>5</v>
      </c>
      <c r="M12" s="3"/>
    </row>
    <row r="13" spans="1:13" ht="30" customHeight="1" x14ac:dyDescent="0.35">
      <c r="A13" s="4">
        <v>28</v>
      </c>
      <c r="B13" s="1">
        <v>3605080</v>
      </c>
      <c r="C13" s="12" t="s">
        <v>307</v>
      </c>
      <c r="D13" s="13" t="s">
        <v>147</v>
      </c>
      <c r="E13" s="7">
        <v>2008</v>
      </c>
      <c r="F13" s="8" t="s">
        <v>52</v>
      </c>
      <c r="G13" s="9" t="s">
        <v>87</v>
      </c>
      <c r="H13" s="10">
        <v>9.11</v>
      </c>
      <c r="I13" s="10">
        <v>5.7</v>
      </c>
      <c r="J13" s="10">
        <v>8.07</v>
      </c>
      <c r="K13" s="11">
        <v>9.11</v>
      </c>
      <c r="L13" s="10">
        <v>6</v>
      </c>
      <c r="M13" s="3"/>
    </row>
    <row r="14" spans="1:13" ht="30" customHeight="1" x14ac:dyDescent="0.35">
      <c r="A14" s="4">
        <v>21</v>
      </c>
      <c r="B14" s="1">
        <v>3606087</v>
      </c>
      <c r="C14" s="12" t="s">
        <v>290</v>
      </c>
      <c r="D14" s="13" t="s">
        <v>278</v>
      </c>
      <c r="E14" s="7">
        <v>2008</v>
      </c>
      <c r="F14" s="8" t="s">
        <v>57</v>
      </c>
      <c r="G14" s="9" t="s">
        <v>87</v>
      </c>
      <c r="H14" s="10">
        <v>8.9700000000000006</v>
      </c>
      <c r="I14" s="10">
        <v>8.58</v>
      </c>
      <c r="J14" s="10">
        <v>0</v>
      </c>
      <c r="K14" s="11">
        <v>8.9700000000000006</v>
      </c>
      <c r="L14" s="10">
        <v>7</v>
      </c>
      <c r="M14" s="3"/>
    </row>
    <row r="15" spans="1:13" ht="30" customHeight="1" x14ac:dyDescent="0.35">
      <c r="A15" s="4">
        <v>26</v>
      </c>
      <c r="B15" s="1">
        <v>3605065</v>
      </c>
      <c r="C15" s="12" t="s">
        <v>226</v>
      </c>
      <c r="D15" s="13" t="s">
        <v>92</v>
      </c>
      <c r="E15" s="7">
        <v>2008</v>
      </c>
      <c r="F15" s="8" t="s">
        <v>52</v>
      </c>
      <c r="G15" s="9" t="s">
        <v>87</v>
      </c>
      <c r="H15" s="10">
        <v>0</v>
      </c>
      <c r="I15" s="10">
        <v>8.7899999999999991</v>
      </c>
      <c r="J15" s="10">
        <v>8.17</v>
      </c>
      <c r="K15" s="11">
        <v>8.7899999999999991</v>
      </c>
      <c r="L15" s="10">
        <v>8</v>
      </c>
      <c r="M15" s="3"/>
    </row>
    <row r="16" spans="1:13" ht="30" customHeight="1" x14ac:dyDescent="0.35">
      <c r="A16" s="4">
        <v>6</v>
      </c>
      <c r="B16" s="1">
        <v>3606246</v>
      </c>
      <c r="C16" s="12" t="s">
        <v>524</v>
      </c>
      <c r="D16" s="13" t="s">
        <v>152</v>
      </c>
      <c r="E16" s="7">
        <v>2008</v>
      </c>
      <c r="F16" s="8" t="s">
        <v>77</v>
      </c>
      <c r="G16" s="9" t="s">
        <v>87</v>
      </c>
      <c r="H16" s="10">
        <v>7.38</v>
      </c>
      <c r="I16" s="10">
        <v>8.66</v>
      </c>
      <c r="J16" s="10">
        <v>8.65</v>
      </c>
      <c r="K16" s="11">
        <v>8.66</v>
      </c>
      <c r="L16" s="10">
        <v>9</v>
      </c>
      <c r="M16" s="3"/>
    </row>
    <row r="17" spans="1:13" ht="30" customHeight="1" x14ac:dyDescent="0.35">
      <c r="A17" s="4">
        <v>32</v>
      </c>
      <c r="B17" s="1">
        <v>3606030</v>
      </c>
      <c r="C17" s="12" t="s">
        <v>428</v>
      </c>
      <c r="D17" s="13" t="s">
        <v>43</v>
      </c>
      <c r="E17" s="7">
        <v>2008</v>
      </c>
      <c r="F17" s="8" t="s">
        <v>52</v>
      </c>
      <c r="G17" s="9" t="s">
        <v>87</v>
      </c>
      <c r="H17" s="10">
        <v>8.27</v>
      </c>
      <c r="I17" s="10">
        <v>8.2200000000000006</v>
      </c>
      <c r="J17" s="10">
        <v>8.64</v>
      </c>
      <c r="K17" s="11">
        <v>8.64</v>
      </c>
      <c r="L17" s="10">
        <v>10</v>
      </c>
      <c r="M17" s="3"/>
    </row>
    <row r="18" spans="1:13" ht="30" customHeight="1" x14ac:dyDescent="0.35">
      <c r="A18" s="4"/>
      <c r="B18" s="1">
        <v>3608677</v>
      </c>
      <c r="C18" s="12" t="s">
        <v>247</v>
      </c>
      <c r="D18" s="13" t="s">
        <v>174</v>
      </c>
      <c r="E18" s="17">
        <v>2008</v>
      </c>
      <c r="F18" s="8" t="s">
        <v>57</v>
      </c>
      <c r="G18" s="18" t="s">
        <v>87</v>
      </c>
      <c r="H18" s="19">
        <v>8.15</v>
      </c>
      <c r="I18" s="19">
        <v>7.42</v>
      </c>
      <c r="J18" s="19">
        <v>8.59</v>
      </c>
      <c r="K18" s="11">
        <v>8.59</v>
      </c>
      <c r="L18" s="10">
        <v>11</v>
      </c>
      <c r="M18" s="20"/>
    </row>
    <row r="19" spans="1:13" ht="30" customHeight="1" x14ac:dyDescent="0.35">
      <c r="A19" s="4">
        <v>29</v>
      </c>
      <c r="B19" s="1">
        <v>3603478</v>
      </c>
      <c r="C19" s="12" t="s">
        <v>311</v>
      </c>
      <c r="D19" s="13" t="s">
        <v>151</v>
      </c>
      <c r="E19" s="7">
        <v>2008</v>
      </c>
      <c r="F19" s="8" t="s">
        <v>89</v>
      </c>
      <c r="G19" s="9" t="s">
        <v>87</v>
      </c>
      <c r="H19" s="10">
        <v>7.71</v>
      </c>
      <c r="I19" s="10">
        <v>0</v>
      </c>
      <c r="J19" s="10">
        <v>8.11</v>
      </c>
      <c r="K19" s="11">
        <v>8.11</v>
      </c>
      <c r="L19" s="10">
        <v>12</v>
      </c>
      <c r="M19" s="3"/>
    </row>
    <row r="20" spans="1:13" ht="30" customHeight="1" x14ac:dyDescent="0.35">
      <c r="A20" s="4">
        <v>3</v>
      </c>
      <c r="B20" s="1">
        <v>3608663</v>
      </c>
      <c r="C20" s="12" t="s">
        <v>386</v>
      </c>
      <c r="D20" s="13" t="s">
        <v>284</v>
      </c>
      <c r="E20" s="7">
        <v>2008</v>
      </c>
      <c r="F20" s="8" t="s">
        <v>77</v>
      </c>
      <c r="G20" s="9" t="s">
        <v>87</v>
      </c>
      <c r="H20" s="10">
        <v>7.99</v>
      </c>
      <c r="I20" s="10">
        <v>7.78</v>
      </c>
      <c r="J20" s="10">
        <v>7.29</v>
      </c>
      <c r="K20" s="11">
        <v>7.99</v>
      </c>
      <c r="L20" s="10">
        <v>13</v>
      </c>
      <c r="M20" s="3"/>
    </row>
    <row r="21" spans="1:13" ht="30" customHeight="1" x14ac:dyDescent="0.35">
      <c r="A21" s="4">
        <v>38</v>
      </c>
      <c r="B21" s="1">
        <v>3605116</v>
      </c>
      <c r="C21" s="12" t="s">
        <v>507</v>
      </c>
      <c r="D21" s="13" t="s">
        <v>152</v>
      </c>
      <c r="E21" s="17">
        <v>2009</v>
      </c>
      <c r="F21" s="8" t="s">
        <v>52</v>
      </c>
      <c r="G21" s="18" t="s">
        <v>87</v>
      </c>
      <c r="H21" s="19">
        <v>6.81</v>
      </c>
      <c r="I21" s="19">
        <v>7.53</v>
      </c>
      <c r="J21" s="19">
        <v>7.39</v>
      </c>
      <c r="K21" s="11">
        <v>7.53</v>
      </c>
      <c r="L21" s="10">
        <v>14</v>
      </c>
      <c r="M21" s="20"/>
    </row>
    <row r="22" spans="1:13" ht="30" customHeight="1" x14ac:dyDescent="0.35">
      <c r="A22" s="4">
        <v>34</v>
      </c>
      <c r="B22" s="1">
        <v>3602340</v>
      </c>
      <c r="C22" s="12" t="s">
        <v>487</v>
      </c>
      <c r="D22" s="13" t="s">
        <v>350</v>
      </c>
      <c r="E22" s="7">
        <v>2008</v>
      </c>
      <c r="F22" s="8" t="s">
        <v>55</v>
      </c>
      <c r="G22" s="9" t="s">
        <v>87</v>
      </c>
      <c r="H22" s="10">
        <v>7.52</v>
      </c>
      <c r="I22" s="10">
        <v>7.49</v>
      </c>
      <c r="J22" s="10">
        <v>0</v>
      </c>
      <c r="K22" s="11">
        <v>7.52</v>
      </c>
      <c r="L22" s="10">
        <v>15</v>
      </c>
      <c r="M22" s="3"/>
    </row>
    <row r="23" spans="1:13" ht="30" customHeight="1" x14ac:dyDescent="0.35">
      <c r="A23" s="4">
        <v>24</v>
      </c>
      <c r="B23" s="1">
        <v>3605297</v>
      </c>
      <c r="C23" s="12" t="s">
        <v>146</v>
      </c>
      <c r="D23" s="13" t="s">
        <v>147</v>
      </c>
      <c r="E23" s="7">
        <v>2009</v>
      </c>
      <c r="F23" s="8" t="s">
        <v>52</v>
      </c>
      <c r="G23" s="9" t="s">
        <v>87</v>
      </c>
      <c r="H23" s="10">
        <v>7.31</v>
      </c>
      <c r="I23" s="10">
        <v>7.41</v>
      </c>
      <c r="J23" s="10">
        <v>7.51</v>
      </c>
      <c r="K23" s="11">
        <v>7.51</v>
      </c>
      <c r="L23" s="10">
        <v>16</v>
      </c>
      <c r="M23" s="3"/>
    </row>
    <row r="24" spans="1:13" ht="30" customHeight="1" x14ac:dyDescent="0.35">
      <c r="A24" s="4">
        <v>19</v>
      </c>
      <c r="B24" s="1">
        <v>3602071</v>
      </c>
      <c r="C24" s="12" t="s">
        <v>476</v>
      </c>
      <c r="D24" s="13" t="s">
        <v>68</v>
      </c>
      <c r="E24" s="7">
        <v>2009</v>
      </c>
      <c r="F24" s="8" t="s">
        <v>85</v>
      </c>
      <c r="G24" s="9" t="s">
        <v>87</v>
      </c>
      <c r="H24" s="10">
        <v>7.41</v>
      </c>
      <c r="I24" s="10">
        <v>6.57</v>
      </c>
      <c r="J24" s="10">
        <v>6.4</v>
      </c>
      <c r="K24" s="11">
        <v>7.41</v>
      </c>
      <c r="L24" s="10">
        <v>17</v>
      </c>
      <c r="M24" s="3"/>
    </row>
    <row r="25" spans="1:13" ht="30" customHeight="1" x14ac:dyDescent="0.35">
      <c r="A25" s="4">
        <v>35</v>
      </c>
      <c r="B25" s="1">
        <v>3603216</v>
      </c>
      <c r="C25" s="12" t="s">
        <v>489</v>
      </c>
      <c r="D25" s="13" t="s">
        <v>96</v>
      </c>
      <c r="E25" s="7">
        <v>2009</v>
      </c>
      <c r="F25" s="8" t="s">
        <v>61</v>
      </c>
      <c r="G25" s="9" t="s">
        <v>87</v>
      </c>
      <c r="H25" s="10">
        <v>7.1</v>
      </c>
      <c r="I25" s="10">
        <v>6.22</v>
      </c>
      <c r="J25" s="10">
        <v>7.39</v>
      </c>
      <c r="K25" s="11">
        <v>7.39</v>
      </c>
      <c r="L25" s="10">
        <v>18</v>
      </c>
      <c r="M25" s="3"/>
    </row>
    <row r="26" spans="1:13" ht="30" customHeight="1" x14ac:dyDescent="0.35">
      <c r="A26" s="4">
        <v>20</v>
      </c>
      <c r="B26" s="1">
        <v>3603055</v>
      </c>
      <c r="C26" s="12" t="s">
        <v>583</v>
      </c>
      <c r="D26" s="13" t="s">
        <v>157</v>
      </c>
      <c r="E26" s="7">
        <v>2008</v>
      </c>
      <c r="F26" s="8" t="s">
        <v>85</v>
      </c>
      <c r="G26" s="9" t="s">
        <v>87</v>
      </c>
      <c r="H26" s="10">
        <v>6.76</v>
      </c>
      <c r="I26" s="10">
        <v>6.08</v>
      </c>
      <c r="J26" s="10">
        <v>7.3</v>
      </c>
      <c r="K26" s="11">
        <v>7.3</v>
      </c>
      <c r="L26" s="10">
        <v>19</v>
      </c>
      <c r="M26" s="3"/>
    </row>
    <row r="27" spans="1:13" ht="30" customHeight="1" x14ac:dyDescent="0.35">
      <c r="A27" s="4">
        <v>33</v>
      </c>
      <c r="B27" s="1">
        <v>3603503</v>
      </c>
      <c r="C27" s="12" t="s">
        <v>455</v>
      </c>
      <c r="D27" s="13" t="s">
        <v>66</v>
      </c>
      <c r="E27" s="7">
        <v>2009</v>
      </c>
      <c r="F27" s="8" t="s">
        <v>89</v>
      </c>
      <c r="G27" s="9" t="s">
        <v>87</v>
      </c>
      <c r="H27" s="10">
        <v>7.27</v>
      </c>
      <c r="I27" s="10">
        <v>0</v>
      </c>
      <c r="J27" s="10">
        <v>5.01</v>
      </c>
      <c r="K27" s="11">
        <v>7.27</v>
      </c>
      <c r="L27" s="10">
        <v>20</v>
      </c>
      <c r="M27" s="3"/>
    </row>
    <row r="28" spans="1:13" ht="30" customHeight="1" x14ac:dyDescent="0.35">
      <c r="A28" s="4">
        <v>14</v>
      </c>
      <c r="B28" s="1">
        <v>3604370</v>
      </c>
      <c r="C28" s="12" t="s">
        <v>544</v>
      </c>
      <c r="D28" s="13" t="s">
        <v>333</v>
      </c>
      <c r="E28" s="7">
        <v>2009</v>
      </c>
      <c r="F28" s="8" t="s">
        <v>44</v>
      </c>
      <c r="G28" s="9" t="s">
        <v>87</v>
      </c>
      <c r="H28" s="10">
        <v>7.08</v>
      </c>
      <c r="I28" s="10">
        <v>0</v>
      </c>
      <c r="J28" s="10">
        <v>0</v>
      </c>
      <c r="K28" s="11">
        <v>7.08</v>
      </c>
      <c r="L28" s="10">
        <v>21</v>
      </c>
      <c r="M28" s="3"/>
    </row>
    <row r="29" spans="1:13" ht="30" customHeight="1" x14ac:dyDescent="0.35">
      <c r="A29" s="4">
        <v>17</v>
      </c>
      <c r="B29" s="1">
        <v>3603922</v>
      </c>
      <c r="C29" s="12" t="s">
        <v>424</v>
      </c>
      <c r="D29" s="13" t="s">
        <v>138</v>
      </c>
      <c r="E29" s="7">
        <v>2009</v>
      </c>
      <c r="F29" s="8" t="s">
        <v>72</v>
      </c>
      <c r="G29" s="9" t="s">
        <v>87</v>
      </c>
      <c r="H29" s="10">
        <v>6.65</v>
      </c>
      <c r="I29" s="10">
        <v>4.67</v>
      </c>
      <c r="J29" s="10">
        <v>7.04</v>
      </c>
      <c r="K29" s="11">
        <v>7.04</v>
      </c>
      <c r="L29" s="10">
        <v>22</v>
      </c>
      <c r="M29" s="3"/>
    </row>
    <row r="30" spans="1:13" ht="30" customHeight="1" x14ac:dyDescent="0.35">
      <c r="A30" s="4">
        <v>11</v>
      </c>
      <c r="B30" s="1">
        <v>3604421</v>
      </c>
      <c r="C30" s="12" t="s">
        <v>417</v>
      </c>
      <c r="D30" s="13" t="s">
        <v>97</v>
      </c>
      <c r="E30" s="7">
        <v>2008</v>
      </c>
      <c r="F30" s="8" t="s">
        <v>44</v>
      </c>
      <c r="G30" s="9" t="s">
        <v>87</v>
      </c>
      <c r="H30" s="10">
        <v>0</v>
      </c>
      <c r="I30" s="10">
        <v>6.41</v>
      </c>
      <c r="J30" s="10">
        <v>5.94</v>
      </c>
      <c r="K30" s="11">
        <v>6.41</v>
      </c>
      <c r="L30" s="10">
        <v>23</v>
      </c>
      <c r="M30" s="3"/>
    </row>
    <row r="31" spans="1:13" ht="30" customHeight="1" x14ac:dyDescent="0.35">
      <c r="A31" s="4">
        <v>31</v>
      </c>
      <c r="B31" s="1">
        <v>3605095</v>
      </c>
      <c r="C31" s="12" t="s">
        <v>377</v>
      </c>
      <c r="D31" s="13" t="s">
        <v>107</v>
      </c>
      <c r="E31" s="7">
        <v>2009</v>
      </c>
      <c r="F31" s="8" t="s">
        <v>52</v>
      </c>
      <c r="G31" s="9" t="s">
        <v>87</v>
      </c>
      <c r="H31" s="10">
        <v>5.82</v>
      </c>
      <c r="I31" s="10">
        <v>6.03</v>
      </c>
      <c r="J31" s="10">
        <v>5.93</v>
      </c>
      <c r="K31" s="11">
        <v>6.03</v>
      </c>
      <c r="L31" s="10">
        <v>24</v>
      </c>
      <c r="M31" s="3"/>
    </row>
    <row r="32" spans="1:13" ht="30" customHeight="1" x14ac:dyDescent="0.35">
      <c r="A32" s="4">
        <v>15</v>
      </c>
      <c r="B32" s="1">
        <v>3603926</v>
      </c>
      <c r="C32" s="12" t="s">
        <v>189</v>
      </c>
      <c r="D32" s="13" t="s">
        <v>149</v>
      </c>
      <c r="E32" s="7">
        <v>2009</v>
      </c>
      <c r="F32" s="8" t="s">
        <v>72</v>
      </c>
      <c r="G32" s="9" t="s">
        <v>87</v>
      </c>
      <c r="H32" s="10">
        <v>0</v>
      </c>
      <c r="I32" s="10">
        <v>4.79</v>
      </c>
      <c r="J32" s="10">
        <v>0</v>
      </c>
      <c r="K32" s="11">
        <v>4.79</v>
      </c>
      <c r="L32" s="10">
        <v>25</v>
      </c>
      <c r="M32" s="3"/>
    </row>
    <row r="33" spans="1:13" ht="30" customHeight="1" x14ac:dyDescent="0.35">
      <c r="A33" s="4">
        <v>1</v>
      </c>
      <c r="B33" s="1">
        <v>3605180</v>
      </c>
      <c r="C33" s="5" t="s">
        <v>480</v>
      </c>
      <c r="D33" s="6" t="s">
        <v>481</v>
      </c>
      <c r="E33" s="7">
        <v>2008</v>
      </c>
      <c r="F33" s="8" t="s">
        <v>57</v>
      </c>
      <c r="G33" s="9" t="s">
        <v>87</v>
      </c>
      <c r="H33" s="10">
        <v>0</v>
      </c>
      <c r="I33" s="10">
        <v>0</v>
      </c>
      <c r="J33" s="10">
        <v>0</v>
      </c>
      <c r="K33" s="11">
        <v>0</v>
      </c>
      <c r="L33" s="10"/>
      <c r="M33" s="3"/>
    </row>
    <row r="34" spans="1:13" ht="21" customHeight="1" x14ac:dyDescent="0.35">
      <c r="A34" s="235" t="s">
        <v>22</v>
      </c>
      <c r="B34" s="236"/>
      <c r="C34" s="237"/>
      <c r="D34" s="222" t="s">
        <v>23</v>
      </c>
      <c r="E34" s="223"/>
      <c r="F34" s="223"/>
      <c r="G34" s="224"/>
      <c r="H34" s="222" t="s">
        <v>24</v>
      </c>
      <c r="I34" s="223"/>
      <c r="J34" s="223"/>
      <c r="K34" s="224"/>
      <c r="L34" s="15"/>
    </row>
    <row r="35" spans="1:13" ht="42.75" customHeight="1" x14ac:dyDescent="0.35">
      <c r="A35" s="222" t="s">
        <v>25</v>
      </c>
      <c r="B35" s="223"/>
      <c r="C35" s="223"/>
      <c r="D35" s="223"/>
      <c r="E35" s="223"/>
      <c r="F35" s="224"/>
      <c r="G35" s="225" t="s">
        <v>26</v>
      </c>
      <c r="H35" s="226"/>
      <c r="I35" s="226"/>
      <c r="J35" s="226"/>
      <c r="K35" s="226"/>
      <c r="L35" s="227"/>
    </row>
    <row r="37" spans="1:13" ht="15" x14ac:dyDescent="0.35">
      <c r="B37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4:C34"/>
    <mergeCell ref="D34:G34"/>
    <mergeCell ref="H34:K34"/>
    <mergeCell ref="A6:A7"/>
    <mergeCell ref="B6:B7"/>
    <mergeCell ref="C6:D6"/>
    <mergeCell ref="E6:E7"/>
    <mergeCell ref="F6:F7"/>
    <mergeCell ref="G6:G7"/>
    <mergeCell ref="A35:F35"/>
    <mergeCell ref="G35:L35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5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13">
    <pageSetUpPr fitToPage="1"/>
  </sheetPr>
  <dimension ref="A1:M42"/>
  <sheetViews>
    <sheetView topLeftCell="A16" zoomScale="70" zoomScaleNormal="70" workbookViewId="0">
      <selection activeCell="F30" sqref="F30"/>
    </sheetView>
  </sheetViews>
  <sheetFormatPr defaultColWidth="9.08984375" defaultRowHeight="14.5" x14ac:dyDescent="0.35"/>
  <cols>
    <col min="1" max="1" width="9.08984375" style="29"/>
    <col min="2" max="2" width="13.36328125" style="24" customWidth="1"/>
    <col min="3" max="3" width="21.453125" style="29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39</v>
      </c>
      <c r="B4" s="244"/>
      <c r="C4" s="244"/>
      <c r="D4" s="251" t="s">
        <v>35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390"/>
      <c r="B6" s="234" t="s">
        <v>12</v>
      </c>
      <c r="C6" s="228" t="s">
        <v>13</v>
      </c>
      <c r="D6" s="240"/>
      <c r="E6" s="234" t="s">
        <v>14</v>
      </c>
      <c r="F6" s="24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4" t="s">
        <v>19</v>
      </c>
    </row>
    <row r="7" spans="1:13" ht="18" customHeight="1" x14ac:dyDescent="0.35">
      <c r="A7" s="391"/>
      <c r="B7" s="234"/>
      <c r="C7" s="31" t="s">
        <v>20</v>
      </c>
      <c r="D7" s="2" t="s">
        <v>21</v>
      </c>
      <c r="E7" s="234"/>
      <c r="F7" s="242"/>
      <c r="G7" s="233"/>
      <c r="H7" s="3">
        <v>1</v>
      </c>
      <c r="I7" s="3">
        <v>2</v>
      </c>
      <c r="J7" s="3">
        <v>3</v>
      </c>
      <c r="K7" s="232"/>
      <c r="L7" s="233"/>
      <c r="M7" s="234"/>
    </row>
    <row r="8" spans="1:13" ht="30" customHeight="1" x14ac:dyDescent="0.35">
      <c r="A8" s="32">
        <v>1</v>
      </c>
      <c r="B8" s="24">
        <v>3605471</v>
      </c>
      <c r="C8" s="12" t="s">
        <v>441</v>
      </c>
      <c r="D8" s="13" t="s">
        <v>442</v>
      </c>
      <c r="E8" s="7">
        <v>2006</v>
      </c>
      <c r="F8" s="8" t="s">
        <v>85</v>
      </c>
      <c r="G8" s="9" t="s">
        <v>39</v>
      </c>
      <c r="H8" s="10"/>
      <c r="I8" s="10"/>
      <c r="J8" s="10"/>
      <c r="K8" s="11">
        <v>8.61</v>
      </c>
      <c r="L8" s="10">
        <v>1</v>
      </c>
      <c r="M8" s="3"/>
    </row>
    <row r="9" spans="1:13" ht="30" customHeight="1" x14ac:dyDescent="0.35">
      <c r="A9" s="32">
        <v>2</v>
      </c>
      <c r="B9" s="24">
        <v>3603970</v>
      </c>
      <c r="C9" s="12" t="s">
        <v>579</v>
      </c>
      <c r="D9" s="13" t="s">
        <v>91</v>
      </c>
      <c r="E9" s="7">
        <v>2006</v>
      </c>
      <c r="F9" s="8" t="s">
        <v>141</v>
      </c>
      <c r="G9" s="9" t="s">
        <v>39</v>
      </c>
      <c r="H9" s="10"/>
      <c r="I9" s="10"/>
      <c r="J9" s="10"/>
      <c r="K9" s="11">
        <v>8.5299999999999994</v>
      </c>
      <c r="L9" s="10">
        <v>2</v>
      </c>
      <c r="M9" s="3"/>
    </row>
    <row r="10" spans="1:13" ht="30" customHeight="1" x14ac:dyDescent="0.35">
      <c r="A10" s="32">
        <v>3</v>
      </c>
      <c r="B10" s="24">
        <v>3603267</v>
      </c>
      <c r="C10" s="12" t="s">
        <v>323</v>
      </c>
      <c r="D10" s="13" t="s">
        <v>220</v>
      </c>
      <c r="E10" s="7">
        <v>2006</v>
      </c>
      <c r="F10" s="8" t="s">
        <v>42</v>
      </c>
      <c r="G10" s="9" t="s">
        <v>39</v>
      </c>
      <c r="H10" s="10"/>
      <c r="I10" s="10"/>
      <c r="J10" s="10"/>
      <c r="K10" s="11">
        <v>8.35</v>
      </c>
      <c r="L10" s="10">
        <v>3</v>
      </c>
      <c r="M10" s="3"/>
    </row>
    <row r="11" spans="1:13" ht="30" customHeight="1" x14ac:dyDescent="0.35">
      <c r="A11" s="32">
        <v>8</v>
      </c>
      <c r="B11" s="24">
        <v>3605070</v>
      </c>
      <c r="C11" s="12" t="s">
        <v>294</v>
      </c>
      <c r="D11" s="13" t="s">
        <v>54</v>
      </c>
      <c r="E11" s="7">
        <v>2007</v>
      </c>
      <c r="F11" s="8" t="s">
        <v>52</v>
      </c>
      <c r="G11" s="9" t="s">
        <v>39</v>
      </c>
      <c r="H11" s="10"/>
      <c r="I11" s="10"/>
      <c r="J11" s="10"/>
      <c r="K11" s="11">
        <v>7.29</v>
      </c>
      <c r="L11" s="10">
        <v>4</v>
      </c>
      <c r="M11" s="3"/>
    </row>
    <row r="12" spans="1:13" ht="30" customHeight="1" x14ac:dyDescent="0.35">
      <c r="A12" s="32">
        <v>10</v>
      </c>
      <c r="B12" s="24">
        <v>3605178</v>
      </c>
      <c r="C12" s="12" t="s">
        <v>393</v>
      </c>
      <c r="D12" s="13" t="s">
        <v>394</v>
      </c>
      <c r="E12" s="17">
        <v>2006</v>
      </c>
      <c r="F12" s="8" t="s">
        <v>57</v>
      </c>
      <c r="G12" s="18" t="s">
        <v>39</v>
      </c>
      <c r="H12" s="19"/>
      <c r="I12" s="19"/>
      <c r="J12" s="19"/>
      <c r="K12" s="11">
        <v>7.22</v>
      </c>
      <c r="L12" s="10">
        <v>5</v>
      </c>
      <c r="M12" s="3"/>
    </row>
    <row r="13" spans="1:13" ht="30" customHeight="1" x14ac:dyDescent="0.35">
      <c r="A13" s="32">
        <v>11</v>
      </c>
      <c r="B13" s="24">
        <v>3603317</v>
      </c>
      <c r="C13" s="12" t="s">
        <v>433</v>
      </c>
      <c r="D13" s="13" t="s">
        <v>178</v>
      </c>
      <c r="E13" s="17">
        <v>2006</v>
      </c>
      <c r="F13" s="8" t="s">
        <v>42</v>
      </c>
      <c r="G13" s="18" t="s">
        <v>39</v>
      </c>
      <c r="H13" s="19"/>
      <c r="I13" s="19"/>
      <c r="J13" s="19"/>
      <c r="K13" s="11">
        <v>7.1</v>
      </c>
      <c r="L13" s="10">
        <v>6</v>
      </c>
      <c r="M13" s="3"/>
    </row>
    <row r="14" spans="1:13" ht="30" customHeight="1" x14ac:dyDescent="0.35">
      <c r="A14" s="32">
        <v>12</v>
      </c>
      <c r="B14" s="24">
        <v>3605181</v>
      </c>
      <c r="C14" s="12" t="s">
        <v>493</v>
      </c>
      <c r="D14" s="13" t="s">
        <v>88</v>
      </c>
      <c r="E14" s="17">
        <v>2006</v>
      </c>
      <c r="F14" s="8" t="s">
        <v>57</v>
      </c>
      <c r="G14" s="18" t="s">
        <v>39</v>
      </c>
      <c r="H14" s="19"/>
      <c r="I14" s="19"/>
      <c r="J14" s="19"/>
      <c r="K14" s="11">
        <v>6.86</v>
      </c>
      <c r="L14" s="10">
        <v>7</v>
      </c>
      <c r="M14" s="3"/>
    </row>
    <row r="15" spans="1:13" ht="30" customHeight="1" x14ac:dyDescent="0.35">
      <c r="A15" s="32">
        <v>13</v>
      </c>
      <c r="B15" s="24">
        <v>3605331</v>
      </c>
      <c r="C15" s="12" t="s">
        <v>525</v>
      </c>
      <c r="D15" s="13" t="s">
        <v>297</v>
      </c>
      <c r="E15" s="7">
        <v>2007</v>
      </c>
      <c r="F15" s="8" t="s">
        <v>52</v>
      </c>
      <c r="G15" s="9" t="s">
        <v>39</v>
      </c>
      <c r="H15" s="10"/>
      <c r="I15" s="10"/>
      <c r="J15" s="10"/>
      <c r="K15" s="11">
        <v>6.85</v>
      </c>
      <c r="L15" s="10">
        <v>8</v>
      </c>
      <c r="M15" s="3"/>
    </row>
    <row r="16" spans="1:13" ht="30" customHeight="1" x14ac:dyDescent="0.35">
      <c r="A16" s="32">
        <v>14</v>
      </c>
      <c r="B16" s="24">
        <v>3604369</v>
      </c>
      <c r="C16" s="12" t="s">
        <v>536</v>
      </c>
      <c r="D16" s="13" t="s">
        <v>70</v>
      </c>
      <c r="E16" s="7">
        <v>2007</v>
      </c>
      <c r="F16" s="8" t="s">
        <v>44</v>
      </c>
      <c r="G16" s="9" t="s">
        <v>39</v>
      </c>
      <c r="H16" s="10"/>
      <c r="I16" s="10"/>
      <c r="J16" s="10"/>
      <c r="K16" s="11">
        <v>6.83</v>
      </c>
      <c r="L16" s="10">
        <v>9</v>
      </c>
      <c r="M16" s="3"/>
    </row>
    <row r="17" spans="1:13" ht="30" customHeight="1" x14ac:dyDescent="0.35">
      <c r="A17" s="32">
        <v>15</v>
      </c>
      <c r="B17" s="24">
        <v>3608661</v>
      </c>
      <c r="C17" s="12" t="s">
        <v>169</v>
      </c>
      <c r="D17" s="13" t="s">
        <v>91</v>
      </c>
      <c r="E17" s="7">
        <v>2006</v>
      </c>
      <c r="F17" s="8" t="s">
        <v>77</v>
      </c>
      <c r="G17" s="9" t="s">
        <v>39</v>
      </c>
      <c r="H17" s="10"/>
      <c r="I17" s="10"/>
      <c r="J17" s="10"/>
      <c r="K17" s="11">
        <v>6.1</v>
      </c>
      <c r="L17" s="10">
        <v>10</v>
      </c>
      <c r="M17" s="3"/>
    </row>
    <row r="18" spans="1:13" ht="30" customHeight="1" x14ac:dyDescent="0.35">
      <c r="A18" s="32">
        <v>16</v>
      </c>
      <c r="B18" s="24">
        <v>3606033</v>
      </c>
      <c r="C18" s="12" t="s">
        <v>521</v>
      </c>
      <c r="D18" s="13" t="s">
        <v>170</v>
      </c>
      <c r="E18" s="7">
        <v>2007</v>
      </c>
      <c r="F18" s="8" t="s">
        <v>52</v>
      </c>
      <c r="G18" s="9" t="s">
        <v>39</v>
      </c>
      <c r="H18" s="10"/>
      <c r="I18" s="10"/>
      <c r="J18" s="10"/>
      <c r="K18" s="11">
        <v>6.09</v>
      </c>
      <c r="L18" s="10">
        <v>11</v>
      </c>
      <c r="M18" s="3"/>
    </row>
    <row r="19" spans="1:13" ht="30" customHeight="1" x14ac:dyDescent="0.35">
      <c r="A19" s="32">
        <v>17</v>
      </c>
      <c r="B19" s="24">
        <v>3605128</v>
      </c>
      <c r="C19" s="12" t="s">
        <v>576</v>
      </c>
      <c r="D19" s="13" t="s">
        <v>131</v>
      </c>
      <c r="E19" s="7">
        <v>2006</v>
      </c>
      <c r="F19" s="8" t="s">
        <v>52</v>
      </c>
      <c r="G19" s="9" t="s">
        <v>39</v>
      </c>
      <c r="H19" s="10"/>
      <c r="I19" s="10"/>
      <c r="J19" s="10"/>
      <c r="K19" s="11">
        <v>6.06</v>
      </c>
      <c r="L19" s="10">
        <v>12</v>
      </c>
      <c r="M19" s="3"/>
    </row>
    <row r="20" spans="1:13" ht="30" customHeight="1" x14ac:dyDescent="0.35">
      <c r="A20" s="32">
        <v>18</v>
      </c>
      <c r="B20" s="24">
        <v>3604586</v>
      </c>
      <c r="C20" s="5" t="s">
        <v>163</v>
      </c>
      <c r="D20" s="6" t="s">
        <v>164</v>
      </c>
      <c r="E20" s="7">
        <v>2007</v>
      </c>
      <c r="F20" s="8" t="s">
        <v>112</v>
      </c>
      <c r="G20" s="9" t="s">
        <v>39</v>
      </c>
      <c r="H20" s="10"/>
      <c r="I20" s="10"/>
      <c r="J20" s="10"/>
      <c r="K20" s="11">
        <v>6.03</v>
      </c>
      <c r="L20" s="10">
        <v>13</v>
      </c>
      <c r="M20" s="3"/>
    </row>
    <row r="21" spans="1:13" ht="30" customHeight="1" x14ac:dyDescent="0.35">
      <c r="A21" s="32">
        <v>19</v>
      </c>
      <c r="B21" s="24">
        <v>3603625</v>
      </c>
      <c r="C21" s="12" t="s">
        <v>510</v>
      </c>
      <c r="D21" s="13" t="s">
        <v>239</v>
      </c>
      <c r="E21" s="21">
        <v>2006</v>
      </c>
      <c r="F21" s="8" t="s">
        <v>125</v>
      </c>
      <c r="G21" s="22" t="s">
        <v>39</v>
      </c>
      <c r="H21" s="19"/>
      <c r="I21" s="19"/>
      <c r="J21" s="19"/>
      <c r="K21" s="11">
        <v>5.78</v>
      </c>
      <c r="L21" s="10">
        <v>14</v>
      </c>
      <c r="M21" s="3"/>
    </row>
    <row r="22" spans="1:13" ht="30" customHeight="1" x14ac:dyDescent="0.35">
      <c r="A22" s="32">
        <v>20</v>
      </c>
      <c r="B22" s="24">
        <v>3603373</v>
      </c>
      <c r="C22" s="12" t="s">
        <v>555</v>
      </c>
      <c r="D22" s="13" t="s">
        <v>556</v>
      </c>
      <c r="E22" s="7">
        <v>2006</v>
      </c>
      <c r="F22" s="8" t="s">
        <v>42</v>
      </c>
      <c r="G22" s="9" t="s">
        <v>39</v>
      </c>
      <c r="H22" s="10"/>
      <c r="I22" s="10"/>
      <c r="J22" s="10"/>
      <c r="K22" s="11">
        <v>5.65</v>
      </c>
      <c r="L22" s="10">
        <v>15</v>
      </c>
      <c r="M22" s="3"/>
    </row>
    <row r="23" spans="1:13" ht="30" customHeight="1" x14ac:dyDescent="0.35">
      <c r="A23" s="32">
        <v>21</v>
      </c>
      <c r="B23" s="24">
        <v>3604768</v>
      </c>
      <c r="C23" s="12" t="s">
        <v>468</v>
      </c>
      <c r="D23" s="13" t="s">
        <v>469</v>
      </c>
      <c r="E23" s="7">
        <v>2006</v>
      </c>
      <c r="F23" s="8" t="s">
        <v>85</v>
      </c>
      <c r="G23" s="9" t="s">
        <v>39</v>
      </c>
      <c r="H23" s="10"/>
      <c r="I23" s="10"/>
      <c r="J23" s="10"/>
      <c r="K23" s="11">
        <v>5.43</v>
      </c>
      <c r="L23" s="10">
        <v>16</v>
      </c>
      <c r="M23" s="3"/>
    </row>
    <row r="24" spans="1:13" ht="27.9" customHeight="1" x14ac:dyDescent="0.35">
      <c r="A24" s="32">
        <v>23</v>
      </c>
      <c r="B24" s="24">
        <v>3603305</v>
      </c>
      <c r="C24" s="12" t="s">
        <v>389</v>
      </c>
      <c r="D24" s="13" t="s">
        <v>214</v>
      </c>
      <c r="E24" s="17">
        <v>2006</v>
      </c>
      <c r="F24" s="8" t="s">
        <v>42</v>
      </c>
      <c r="G24" s="18" t="s">
        <v>39</v>
      </c>
      <c r="H24" s="19"/>
      <c r="I24" s="19"/>
      <c r="J24" s="19"/>
      <c r="K24" s="11">
        <v>5.42</v>
      </c>
      <c r="L24" s="10">
        <v>17</v>
      </c>
      <c r="M24" s="3"/>
    </row>
    <row r="25" spans="1:13" ht="27.9" customHeight="1" x14ac:dyDescent="0.35">
      <c r="A25" s="32">
        <v>24</v>
      </c>
      <c r="B25" s="24">
        <v>3604348</v>
      </c>
      <c r="C25" s="12" t="s">
        <v>425</v>
      </c>
      <c r="D25" s="13" t="s">
        <v>63</v>
      </c>
      <c r="E25" s="7">
        <v>2007</v>
      </c>
      <c r="F25" s="8" t="s">
        <v>44</v>
      </c>
      <c r="G25" s="9" t="s">
        <v>39</v>
      </c>
      <c r="H25" s="10"/>
      <c r="I25" s="10"/>
      <c r="J25" s="10"/>
      <c r="K25" s="11">
        <v>5.38</v>
      </c>
      <c r="L25" s="10">
        <v>18</v>
      </c>
      <c r="M25" s="20"/>
    </row>
    <row r="26" spans="1:13" ht="27.9" customHeight="1" x14ac:dyDescent="0.35">
      <c r="A26" s="32">
        <v>26</v>
      </c>
      <c r="B26" s="24">
        <v>3605085</v>
      </c>
      <c r="C26" s="12" t="s">
        <v>325</v>
      </c>
      <c r="D26" s="13" t="s">
        <v>326</v>
      </c>
      <c r="E26" s="7">
        <v>2007</v>
      </c>
      <c r="F26" s="8" t="s">
        <v>52</v>
      </c>
      <c r="G26" s="9" t="s">
        <v>39</v>
      </c>
      <c r="H26" s="10"/>
      <c r="I26" s="10"/>
      <c r="J26" s="10"/>
      <c r="K26" s="11">
        <v>5.22</v>
      </c>
      <c r="L26" s="10">
        <v>19</v>
      </c>
      <c r="M26" s="20"/>
    </row>
    <row r="27" spans="1:13" ht="27.9" customHeight="1" x14ac:dyDescent="0.35">
      <c r="A27" s="32">
        <v>27</v>
      </c>
      <c r="B27" s="24">
        <v>3606612</v>
      </c>
      <c r="C27" s="12" t="s">
        <v>342</v>
      </c>
      <c r="D27" s="13" t="s">
        <v>343</v>
      </c>
      <c r="E27" s="17">
        <v>2006</v>
      </c>
      <c r="F27" s="8" t="s">
        <v>85</v>
      </c>
      <c r="G27" s="18" t="s">
        <v>39</v>
      </c>
      <c r="H27" s="19"/>
      <c r="I27" s="19"/>
      <c r="J27" s="19"/>
      <c r="K27" s="11">
        <v>5.18</v>
      </c>
      <c r="L27" s="10">
        <v>20</v>
      </c>
      <c r="M27" s="3"/>
    </row>
    <row r="28" spans="1:13" ht="27.9" customHeight="1" x14ac:dyDescent="0.35">
      <c r="A28" s="32">
        <v>28</v>
      </c>
      <c r="B28" s="24">
        <v>3605849</v>
      </c>
      <c r="C28" s="12" t="s">
        <v>541</v>
      </c>
      <c r="D28" s="13" t="s">
        <v>542</v>
      </c>
      <c r="E28" s="17">
        <v>2006</v>
      </c>
      <c r="F28" s="8" t="s">
        <v>85</v>
      </c>
      <c r="G28" s="18" t="s">
        <v>39</v>
      </c>
      <c r="H28" s="19"/>
      <c r="I28" s="19"/>
      <c r="J28" s="19"/>
      <c r="K28" s="11">
        <v>5.05</v>
      </c>
      <c r="L28" s="10">
        <v>21</v>
      </c>
      <c r="M28" s="20"/>
    </row>
    <row r="29" spans="1:13" ht="27.9" customHeight="1" x14ac:dyDescent="0.35">
      <c r="A29" s="32">
        <v>29</v>
      </c>
      <c r="B29" s="24">
        <v>3608611</v>
      </c>
      <c r="C29" s="12" t="s">
        <v>253</v>
      </c>
      <c r="D29" s="13" t="s">
        <v>178</v>
      </c>
      <c r="E29" s="7">
        <v>2007</v>
      </c>
      <c r="F29" s="8" t="s">
        <v>85</v>
      </c>
      <c r="G29" s="9" t="s">
        <v>39</v>
      </c>
      <c r="H29" s="10"/>
      <c r="I29" s="10"/>
      <c r="J29" s="10"/>
      <c r="K29" s="11">
        <v>4.99</v>
      </c>
      <c r="L29" s="10">
        <v>22</v>
      </c>
      <c r="M29" s="3"/>
    </row>
    <row r="30" spans="1:13" ht="27.9" customHeight="1" x14ac:dyDescent="0.35">
      <c r="A30" s="32">
        <v>30</v>
      </c>
      <c r="B30" s="24">
        <v>3603231</v>
      </c>
      <c r="C30" s="12" t="s">
        <v>62</v>
      </c>
      <c r="D30" s="13" t="s">
        <v>63</v>
      </c>
      <c r="E30" s="7">
        <v>2006</v>
      </c>
      <c r="F30" s="8" t="s">
        <v>42</v>
      </c>
      <c r="G30" s="9" t="s">
        <v>39</v>
      </c>
      <c r="H30" s="10"/>
      <c r="I30" s="10"/>
      <c r="J30" s="10"/>
      <c r="K30" s="11">
        <v>4.92</v>
      </c>
      <c r="L30" s="10">
        <v>23</v>
      </c>
      <c r="M30" s="20"/>
    </row>
    <row r="31" spans="1:13" ht="27.9" customHeight="1" x14ac:dyDescent="0.35">
      <c r="A31" s="32">
        <v>31</v>
      </c>
      <c r="B31" s="24">
        <v>3605087</v>
      </c>
      <c r="C31" s="12" t="s">
        <v>334</v>
      </c>
      <c r="D31" s="13" t="s">
        <v>70</v>
      </c>
      <c r="E31" s="7">
        <v>2006</v>
      </c>
      <c r="F31" s="8" t="s">
        <v>52</v>
      </c>
      <c r="G31" s="9" t="s">
        <v>39</v>
      </c>
      <c r="H31" s="10"/>
      <c r="I31" s="10"/>
      <c r="J31" s="10"/>
      <c r="K31" s="11">
        <v>4.75</v>
      </c>
      <c r="L31" s="10">
        <v>24</v>
      </c>
      <c r="M31" s="3"/>
    </row>
    <row r="32" spans="1:13" ht="27.9" customHeight="1" x14ac:dyDescent="0.35">
      <c r="A32" s="32">
        <v>32</v>
      </c>
      <c r="B32" s="24">
        <v>3604070</v>
      </c>
      <c r="C32" s="12" t="s">
        <v>361</v>
      </c>
      <c r="D32" s="13" t="s">
        <v>65</v>
      </c>
      <c r="E32" s="7">
        <v>2007</v>
      </c>
      <c r="F32" s="8" t="s">
        <v>69</v>
      </c>
      <c r="G32" s="9" t="s">
        <v>39</v>
      </c>
      <c r="H32" s="10"/>
      <c r="I32" s="10"/>
      <c r="J32" s="10"/>
      <c r="K32" s="11">
        <v>4.7</v>
      </c>
      <c r="L32" s="10">
        <v>25</v>
      </c>
      <c r="M32" s="20"/>
    </row>
    <row r="33" spans="1:13" ht="27.9" customHeight="1" x14ac:dyDescent="0.35">
      <c r="A33" s="32">
        <v>33</v>
      </c>
      <c r="B33" s="24">
        <v>3604943</v>
      </c>
      <c r="C33" s="12" t="s">
        <v>509</v>
      </c>
      <c r="D33" s="13" t="s">
        <v>318</v>
      </c>
      <c r="E33" s="17">
        <v>2007</v>
      </c>
      <c r="F33" s="8" t="s">
        <v>85</v>
      </c>
      <c r="G33" s="18" t="s">
        <v>39</v>
      </c>
      <c r="H33" s="19"/>
      <c r="I33" s="19"/>
      <c r="J33" s="19"/>
      <c r="K33" s="11">
        <v>4.66</v>
      </c>
      <c r="L33" s="10">
        <v>26</v>
      </c>
      <c r="M33" s="3"/>
    </row>
    <row r="34" spans="1:13" ht="27.9" customHeight="1" x14ac:dyDescent="0.35">
      <c r="A34" s="32">
        <v>34</v>
      </c>
      <c r="B34" s="24">
        <v>3603059</v>
      </c>
      <c r="C34" s="12" t="s">
        <v>445</v>
      </c>
      <c r="D34" s="13" t="s">
        <v>74</v>
      </c>
      <c r="E34" s="17">
        <v>2007</v>
      </c>
      <c r="F34" s="8" t="s">
        <v>85</v>
      </c>
      <c r="G34" s="18" t="s">
        <v>39</v>
      </c>
      <c r="H34" s="19"/>
      <c r="I34" s="19"/>
      <c r="J34" s="19"/>
      <c r="K34" s="11">
        <v>4.38</v>
      </c>
      <c r="L34" s="10">
        <v>27</v>
      </c>
      <c r="M34" s="20"/>
    </row>
    <row r="35" spans="1:13" ht="27.9" customHeight="1" x14ac:dyDescent="0.35">
      <c r="A35" s="32">
        <v>35</v>
      </c>
      <c r="B35" s="24">
        <v>3606089</v>
      </c>
      <c r="C35" s="12" t="s">
        <v>216</v>
      </c>
      <c r="D35" s="13" t="s">
        <v>217</v>
      </c>
      <c r="E35" s="7">
        <v>2007</v>
      </c>
      <c r="F35" s="8" t="s">
        <v>57</v>
      </c>
      <c r="G35" s="9" t="s">
        <v>39</v>
      </c>
      <c r="H35" s="10"/>
      <c r="I35" s="10"/>
      <c r="J35" s="10"/>
      <c r="K35" s="11">
        <v>4.22</v>
      </c>
      <c r="L35" s="10">
        <v>28</v>
      </c>
      <c r="M35" s="20"/>
    </row>
    <row r="36" spans="1:13" ht="27.9" customHeight="1" x14ac:dyDescent="0.35">
      <c r="A36" s="32">
        <v>36</v>
      </c>
      <c r="B36" s="24">
        <v>3607732</v>
      </c>
      <c r="C36" s="12" t="s">
        <v>421</v>
      </c>
      <c r="D36" s="13" t="s">
        <v>423</v>
      </c>
      <c r="E36" s="7">
        <v>2007</v>
      </c>
      <c r="F36" s="8" t="s">
        <v>69</v>
      </c>
      <c r="G36" s="9" t="s">
        <v>39</v>
      </c>
      <c r="H36" s="10"/>
      <c r="I36" s="10"/>
      <c r="J36" s="10"/>
      <c r="K36" s="11">
        <v>4.17</v>
      </c>
      <c r="L36" s="10">
        <v>29</v>
      </c>
      <c r="M36" s="20"/>
    </row>
    <row r="37" spans="1:13" ht="27.9" customHeight="1" x14ac:dyDescent="0.35">
      <c r="A37" s="32">
        <v>37</v>
      </c>
      <c r="B37" s="24">
        <v>3604773</v>
      </c>
      <c r="C37" s="12" t="s">
        <v>194</v>
      </c>
      <c r="D37" s="13" t="s">
        <v>195</v>
      </c>
      <c r="E37" s="17">
        <v>2007</v>
      </c>
      <c r="F37" s="8" t="s">
        <v>85</v>
      </c>
      <c r="G37" s="18" t="s">
        <v>39</v>
      </c>
      <c r="H37" s="19"/>
      <c r="I37" s="19"/>
      <c r="J37" s="19"/>
      <c r="K37" s="11">
        <v>3.82</v>
      </c>
      <c r="L37" s="10">
        <v>30</v>
      </c>
      <c r="M37" s="20"/>
    </row>
    <row r="38" spans="1:13" ht="28.5" customHeight="1" x14ac:dyDescent="0.35">
      <c r="A38" s="32">
        <v>40</v>
      </c>
      <c r="B38" s="24">
        <v>3604054</v>
      </c>
      <c r="C38" s="12" t="s">
        <v>356</v>
      </c>
      <c r="D38" s="13" t="s">
        <v>162</v>
      </c>
      <c r="E38" s="7">
        <v>2007</v>
      </c>
      <c r="F38" s="8" t="s">
        <v>69</v>
      </c>
      <c r="G38" s="9" t="s">
        <v>39</v>
      </c>
      <c r="H38" s="10"/>
      <c r="I38" s="10"/>
      <c r="J38" s="10"/>
      <c r="K38" s="11">
        <v>3.14</v>
      </c>
      <c r="L38" s="10">
        <v>31</v>
      </c>
      <c r="M38" s="20"/>
    </row>
    <row r="39" spans="1:13" ht="21" customHeight="1" x14ac:dyDescent="0.35">
      <c r="A39" s="235" t="s">
        <v>22</v>
      </c>
      <c r="B39" s="236"/>
      <c r="C39" s="237"/>
      <c r="D39" s="222" t="s">
        <v>23</v>
      </c>
      <c r="E39" s="223"/>
      <c r="F39" s="223"/>
      <c r="G39" s="224"/>
      <c r="H39" s="222" t="s">
        <v>24</v>
      </c>
      <c r="I39" s="223"/>
      <c r="J39" s="223"/>
      <c r="K39" s="224"/>
      <c r="L39" s="15"/>
    </row>
    <row r="40" spans="1:13" ht="42.75" customHeight="1" x14ac:dyDescent="0.35">
      <c r="A40" s="222" t="s">
        <v>25</v>
      </c>
      <c r="B40" s="223"/>
      <c r="C40" s="223"/>
      <c r="D40" s="223"/>
      <c r="E40" s="223"/>
      <c r="F40" s="224"/>
      <c r="G40" s="225" t="s">
        <v>26</v>
      </c>
      <c r="H40" s="226"/>
      <c r="I40" s="226"/>
      <c r="J40" s="226"/>
      <c r="K40" s="226"/>
      <c r="L40" s="227"/>
    </row>
    <row r="42" spans="1:13" ht="15" x14ac:dyDescent="0.35">
      <c r="B42" s="33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9:C39"/>
    <mergeCell ref="D39:G39"/>
    <mergeCell ref="H39:K39"/>
    <mergeCell ref="A6:A7"/>
    <mergeCell ref="B6:B7"/>
    <mergeCell ref="C6:D6"/>
    <mergeCell ref="E6:E7"/>
    <mergeCell ref="F6:F7"/>
    <mergeCell ref="G6:G7"/>
    <mergeCell ref="A40:F40"/>
    <mergeCell ref="G40:L40"/>
    <mergeCell ref="H6:J6"/>
    <mergeCell ref="K6:K7"/>
    <mergeCell ref="L6:L7"/>
  </mergeCells>
  <conditionalFormatting sqref="K8:K38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14">
    <pageSetUpPr fitToPage="1"/>
  </sheetPr>
  <dimension ref="A1:M33"/>
  <sheetViews>
    <sheetView zoomScale="70" zoomScaleNormal="70" workbookViewId="0">
      <selection activeCell="B14" sqref="B14"/>
    </sheetView>
  </sheetViews>
  <sheetFormatPr defaultColWidth="9.08984375" defaultRowHeight="14.5" x14ac:dyDescent="0.35"/>
  <cols>
    <col min="1" max="1" width="9.08984375" style="1"/>
    <col min="2" max="2" width="13.36328125" style="1" customWidth="1"/>
    <col min="3" max="3" width="21.453125" style="1" customWidth="1"/>
    <col min="4" max="4" width="26.08984375" style="1" customWidth="1"/>
    <col min="5" max="5" width="11.36328125" style="1" customWidth="1"/>
    <col min="6" max="6" width="26" style="1" customWidth="1"/>
    <col min="7" max="7" width="11.08984375" style="1" customWidth="1"/>
    <col min="8" max="10" width="12.6328125" style="1" customWidth="1"/>
    <col min="11" max="11" width="25" style="1" customWidth="1"/>
    <col min="12" max="13" width="10.6328125" style="1" customWidth="1"/>
    <col min="14" max="16384" width="9.08984375" style="1"/>
  </cols>
  <sheetData>
    <row r="1" spans="1:13" ht="29.25" customHeight="1" x14ac:dyDescent="0.35">
      <c r="A1" s="244"/>
      <c r="B1" s="244"/>
      <c r="C1" s="244"/>
      <c r="D1" s="241" t="s">
        <v>0</v>
      </c>
      <c r="E1" s="259"/>
      <c r="F1" s="259"/>
      <c r="G1" s="241" t="s">
        <v>1</v>
      </c>
      <c r="H1" s="259"/>
      <c r="I1" s="259"/>
      <c r="J1" s="260"/>
      <c r="K1" s="249" t="s">
        <v>2</v>
      </c>
      <c r="L1" s="261"/>
      <c r="M1" s="261"/>
    </row>
    <row r="2" spans="1:13" ht="25.5" customHeight="1" x14ac:dyDescent="0.35">
      <c r="A2" s="244"/>
      <c r="B2" s="244"/>
      <c r="C2" s="244"/>
      <c r="D2" s="262" t="s">
        <v>3</v>
      </c>
      <c r="E2" s="262"/>
      <c r="F2" s="262"/>
      <c r="G2" s="263" t="s">
        <v>4</v>
      </c>
      <c r="H2" s="264"/>
      <c r="I2" s="265"/>
      <c r="J2" s="266"/>
      <c r="K2" s="262" t="s">
        <v>5</v>
      </c>
      <c r="L2" s="267"/>
      <c r="M2" s="267"/>
    </row>
    <row r="3" spans="1:13" ht="19.5" customHeight="1" x14ac:dyDescent="0.35">
      <c r="A3" s="243" t="s">
        <v>6</v>
      </c>
      <c r="B3" s="244"/>
      <c r="C3" s="244"/>
      <c r="D3" s="245" t="s">
        <v>7</v>
      </c>
      <c r="E3" s="246"/>
      <c r="F3" s="247"/>
      <c r="G3" s="234" t="s">
        <v>8</v>
      </c>
      <c r="H3" s="248"/>
      <c r="I3" s="234" t="s">
        <v>9</v>
      </c>
      <c r="J3" s="248"/>
      <c r="K3" s="249" t="s">
        <v>10</v>
      </c>
      <c r="L3" s="249"/>
      <c r="M3" s="249"/>
    </row>
    <row r="4" spans="1:13" ht="15" customHeight="1" x14ac:dyDescent="0.35">
      <c r="A4" s="250" t="s">
        <v>40</v>
      </c>
      <c r="B4" s="244"/>
      <c r="C4" s="244"/>
      <c r="D4" s="251" t="s">
        <v>11</v>
      </c>
      <c r="E4" s="252"/>
      <c r="F4" s="253"/>
      <c r="G4" s="257"/>
      <c r="H4" s="257"/>
      <c r="I4" s="257"/>
      <c r="J4" s="257"/>
      <c r="K4" s="258">
        <v>43625</v>
      </c>
      <c r="L4" s="258"/>
      <c r="M4" s="258"/>
    </row>
    <row r="5" spans="1:13" ht="15" customHeight="1" x14ac:dyDescent="0.35">
      <c r="A5" s="244"/>
      <c r="B5" s="244"/>
      <c r="C5" s="244"/>
      <c r="D5" s="254"/>
      <c r="E5" s="255"/>
      <c r="F5" s="256"/>
      <c r="G5" s="257"/>
      <c r="H5" s="257"/>
      <c r="I5" s="257"/>
      <c r="J5" s="257"/>
      <c r="K5" s="258"/>
      <c r="L5" s="258"/>
      <c r="M5" s="258"/>
    </row>
    <row r="6" spans="1:13" ht="21.75" customHeight="1" x14ac:dyDescent="0.35">
      <c r="A6" s="238"/>
      <c r="B6" s="231" t="s">
        <v>12</v>
      </c>
      <c r="C6" s="228" t="s">
        <v>13</v>
      </c>
      <c r="D6" s="230"/>
      <c r="E6" s="231" t="s">
        <v>14</v>
      </c>
      <c r="F6" s="231" t="s">
        <v>15</v>
      </c>
      <c r="G6" s="231" t="s">
        <v>6</v>
      </c>
      <c r="H6" s="228" t="s">
        <v>16</v>
      </c>
      <c r="I6" s="229"/>
      <c r="J6" s="230"/>
      <c r="K6" s="231" t="s">
        <v>17</v>
      </c>
      <c r="L6" s="231" t="s">
        <v>18</v>
      </c>
      <c r="M6" s="231" t="s">
        <v>19</v>
      </c>
    </row>
    <row r="7" spans="1:13" ht="18" customHeight="1" x14ac:dyDescent="0.35">
      <c r="A7" s="239"/>
      <c r="B7" s="233"/>
      <c r="C7" s="2" t="s">
        <v>20</v>
      </c>
      <c r="D7" s="2" t="s">
        <v>21</v>
      </c>
      <c r="E7" s="233"/>
      <c r="F7" s="233"/>
      <c r="G7" s="233"/>
      <c r="H7" s="37">
        <v>1</v>
      </c>
      <c r="I7" s="37">
        <v>2</v>
      </c>
      <c r="J7" s="37">
        <v>3</v>
      </c>
      <c r="K7" s="233"/>
      <c r="L7" s="233"/>
      <c r="M7" s="233"/>
    </row>
    <row r="8" spans="1:13" ht="30" customHeight="1" x14ac:dyDescent="0.35">
      <c r="A8" s="4">
        <v>1</v>
      </c>
      <c r="B8" s="24">
        <v>3604786</v>
      </c>
      <c r="C8" s="13" t="s">
        <v>543</v>
      </c>
      <c r="D8" s="13" t="s">
        <v>144</v>
      </c>
      <c r="E8" s="67">
        <v>1966</v>
      </c>
      <c r="F8" s="9" t="s">
        <v>77</v>
      </c>
      <c r="G8" s="9" t="s">
        <v>67</v>
      </c>
      <c r="H8" s="10"/>
      <c r="I8" s="10"/>
      <c r="J8" s="10"/>
      <c r="K8" s="11">
        <v>30.8</v>
      </c>
      <c r="L8" s="10">
        <v>1</v>
      </c>
      <c r="M8" s="37"/>
    </row>
    <row r="9" spans="1:13" ht="30" customHeight="1" x14ac:dyDescent="0.35">
      <c r="A9" s="4">
        <v>2</v>
      </c>
      <c r="B9" s="24">
        <v>3603969</v>
      </c>
      <c r="C9" s="13" t="s">
        <v>537</v>
      </c>
      <c r="D9" s="13" t="s">
        <v>132</v>
      </c>
      <c r="E9" s="67">
        <v>1970</v>
      </c>
      <c r="F9" s="9" t="s">
        <v>141</v>
      </c>
      <c r="G9" s="9" t="s">
        <v>67</v>
      </c>
      <c r="H9" s="10"/>
      <c r="I9" s="10"/>
      <c r="J9" s="10"/>
      <c r="K9" s="11">
        <v>20.83</v>
      </c>
      <c r="L9" s="10">
        <v>2</v>
      </c>
      <c r="M9" s="37"/>
    </row>
    <row r="10" spans="1:13" ht="30" customHeight="1" x14ac:dyDescent="0.35">
      <c r="A10" s="4">
        <v>4</v>
      </c>
      <c r="B10" s="24">
        <v>3604112</v>
      </c>
      <c r="C10" s="6" t="s">
        <v>173</v>
      </c>
      <c r="D10" s="6" t="s">
        <v>174</v>
      </c>
      <c r="E10" s="67">
        <v>1965</v>
      </c>
      <c r="F10" s="9" t="s">
        <v>52</v>
      </c>
      <c r="G10" s="9" t="s">
        <v>67</v>
      </c>
      <c r="H10" s="10"/>
      <c r="I10" s="10"/>
      <c r="J10" s="10"/>
      <c r="K10" s="11">
        <v>20.76</v>
      </c>
      <c r="L10" s="10">
        <v>3</v>
      </c>
      <c r="M10" s="37"/>
    </row>
    <row r="11" spans="1:13" ht="30" customHeight="1" x14ac:dyDescent="0.35">
      <c r="A11" s="4">
        <v>5</v>
      </c>
      <c r="B11" s="24">
        <v>3607935</v>
      </c>
      <c r="C11" s="13" t="s">
        <v>294</v>
      </c>
      <c r="D11" s="13" t="s">
        <v>43</v>
      </c>
      <c r="E11" s="67">
        <v>1974</v>
      </c>
      <c r="F11" s="9" t="s">
        <v>52</v>
      </c>
      <c r="G11" s="9" t="s">
        <v>67</v>
      </c>
      <c r="H11" s="10"/>
      <c r="I11" s="10"/>
      <c r="J11" s="10"/>
      <c r="K11" s="11">
        <v>19.02</v>
      </c>
      <c r="L11" s="10">
        <v>4</v>
      </c>
      <c r="M11" s="37"/>
    </row>
    <row r="12" spans="1:13" ht="30" customHeight="1" x14ac:dyDescent="0.35">
      <c r="A12" s="4">
        <v>6</v>
      </c>
      <c r="B12" s="24">
        <v>3605147</v>
      </c>
      <c r="C12" s="13" t="s">
        <v>527</v>
      </c>
      <c r="D12" s="13" t="s">
        <v>231</v>
      </c>
      <c r="E12" s="67">
        <v>1965</v>
      </c>
      <c r="F12" s="9" t="s">
        <v>52</v>
      </c>
      <c r="G12" s="9" t="s">
        <v>67</v>
      </c>
      <c r="H12" s="10"/>
      <c r="I12" s="10"/>
      <c r="J12" s="10"/>
      <c r="K12" s="11">
        <v>16.29</v>
      </c>
      <c r="L12" s="10">
        <v>5</v>
      </c>
      <c r="M12" s="37"/>
    </row>
    <row r="13" spans="1:13" ht="30" customHeight="1" x14ac:dyDescent="0.35">
      <c r="A13" s="4">
        <v>7</v>
      </c>
      <c r="B13" s="24">
        <v>3604120</v>
      </c>
      <c r="C13" s="13" t="s">
        <v>597</v>
      </c>
      <c r="D13" s="13" t="s">
        <v>123</v>
      </c>
      <c r="E13" s="67">
        <v>1970</v>
      </c>
      <c r="F13" s="9" t="s">
        <v>52</v>
      </c>
      <c r="G13" s="9" t="s">
        <v>67</v>
      </c>
      <c r="H13" s="10"/>
      <c r="I13" s="10"/>
      <c r="J13" s="10"/>
      <c r="K13" s="11">
        <v>15.27</v>
      </c>
      <c r="L13" s="10">
        <v>6</v>
      </c>
      <c r="M13" s="37"/>
    </row>
    <row r="14" spans="1:13" ht="30" customHeight="1" x14ac:dyDescent="0.35">
      <c r="A14" s="4">
        <v>8</v>
      </c>
      <c r="B14" s="24">
        <v>3605581</v>
      </c>
      <c r="C14" s="13" t="s">
        <v>573</v>
      </c>
      <c r="D14" s="13" t="s">
        <v>193</v>
      </c>
      <c r="E14" s="67">
        <v>1971</v>
      </c>
      <c r="F14" s="9" t="s">
        <v>57</v>
      </c>
      <c r="G14" s="9" t="s">
        <v>67</v>
      </c>
      <c r="H14" s="10"/>
      <c r="I14" s="10"/>
      <c r="J14" s="10"/>
      <c r="K14" s="11">
        <v>14.81</v>
      </c>
      <c r="L14" s="10">
        <v>7</v>
      </c>
      <c r="M14" s="37"/>
    </row>
    <row r="15" spans="1:13" ht="30" customHeight="1" x14ac:dyDescent="0.35">
      <c r="A15" s="4"/>
      <c r="B15" s="26"/>
      <c r="C15" s="12"/>
      <c r="D15" s="13"/>
      <c r="E15" s="7"/>
      <c r="F15" s="8"/>
      <c r="G15" s="9"/>
      <c r="H15" s="10"/>
      <c r="I15" s="10"/>
      <c r="J15" s="10"/>
      <c r="K15" s="11"/>
      <c r="L15" s="10"/>
      <c r="M15" s="37"/>
    </row>
    <row r="16" spans="1:13" ht="30" customHeight="1" x14ac:dyDescent="0.35">
      <c r="A16" s="4"/>
      <c r="B16" s="26"/>
      <c r="C16" s="12"/>
      <c r="D16" s="13"/>
      <c r="E16" s="7"/>
      <c r="F16" s="8"/>
      <c r="G16" s="9"/>
      <c r="H16" s="10"/>
      <c r="I16" s="10"/>
      <c r="J16" s="10"/>
      <c r="K16" s="11"/>
      <c r="L16" s="10"/>
      <c r="M16" s="37"/>
    </row>
    <row r="17" spans="1:13" ht="30" customHeight="1" x14ac:dyDescent="0.35">
      <c r="A17" s="4"/>
      <c r="B17" s="26"/>
      <c r="C17" s="12"/>
      <c r="D17" s="13"/>
      <c r="E17" s="7"/>
      <c r="F17" s="8"/>
      <c r="G17" s="9"/>
      <c r="H17" s="10"/>
      <c r="I17" s="10"/>
      <c r="J17" s="10"/>
      <c r="K17" s="11"/>
      <c r="L17" s="10"/>
      <c r="M17" s="37"/>
    </row>
    <row r="18" spans="1:13" ht="30" customHeight="1" x14ac:dyDescent="0.35">
      <c r="A18" s="4"/>
      <c r="B18" s="26"/>
      <c r="C18" s="12"/>
      <c r="D18" s="13"/>
      <c r="E18" s="7"/>
      <c r="F18" s="8"/>
      <c r="G18" s="9"/>
      <c r="H18" s="10"/>
      <c r="I18" s="10"/>
      <c r="J18" s="10"/>
      <c r="K18" s="11"/>
      <c r="L18" s="10"/>
      <c r="M18" s="37"/>
    </row>
    <row r="19" spans="1:13" ht="30" customHeight="1" x14ac:dyDescent="0.35">
      <c r="A19" s="4"/>
      <c r="B19" s="26"/>
      <c r="C19" s="12"/>
      <c r="D19" s="13"/>
      <c r="E19" s="7"/>
      <c r="F19" s="8"/>
      <c r="G19" s="9"/>
      <c r="H19" s="10"/>
      <c r="I19" s="10"/>
      <c r="J19" s="10"/>
      <c r="K19" s="11"/>
      <c r="L19" s="10"/>
      <c r="M19" s="37"/>
    </row>
    <row r="20" spans="1:13" ht="30" customHeight="1" x14ac:dyDescent="0.35">
      <c r="A20" s="4"/>
      <c r="B20" s="26"/>
      <c r="C20" s="12"/>
      <c r="D20" s="13"/>
      <c r="E20" s="7"/>
      <c r="F20" s="8"/>
      <c r="G20" s="9"/>
      <c r="H20" s="10"/>
      <c r="I20" s="10"/>
      <c r="J20" s="10"/>
      <c r="K20" s="11"/>
      <c r="L20" s="10"/>
      <c r="M20" s="37"/>
    </row>
    <row r="21" spans="1:13" ht="30" customHeight="1" x14ac:dyDescent="0.35">
      <c r="A21" s="4"/>
      <c r="B21" s="26"/>
      <c r="C21" s="12"/>
      <c r="D21" s="13"/>
      <c r="E21" s="7"/>
      <c r="F21" s="8"/>
      <c r="G21" s="9"/>
      <c r="H21" s="10"/>
      <c r="I21" s="10"/>
      <c r="J21" s="10"/>
      <c r="K21" s="11"/>
      <c r="L21" s="10"/>
      <c r="M21" s="3"/>
    </row>
    <row r="22" spans="1:13" ht="30" customHeight="1" x14ac:dyDescent="0.35">
      <c r="A22" s="4"/>
      <c r="B22" s="26"/>
      <c r="C22" s="12"/>
      <c r="D22" s="13"/>
      <c r="E22" s="7"/>
      <c r="F22" s="8"/>
      <c r="G22" s="9"/>
      <c r="H22" s="10"/>
      <c r="I22" s="10"/>
      <c r="J22" s="10"/>
      <c r="K22" s="11"/>
      <c r="L22" s="10"/>
      <c r="M22" s="3"/>
    </row>
    <row r="23" spans="1:13" ht="30" customHeight="1" x14ac:dyDescent="0.35">
      <c r="A23" s="4"/>
      <c r="B23" s="26"/>
      <c r="C23" s="12"/>
      <c r="D23" s="13"/>
      <c r="E23" s="7"/>
      <c r="F23" s="8"/>
      <c r="G23" s="9"/>
      <c r="H23" s="10"/>
      <c r="I23" s="10"/>
      <c r="J23" s="10"/>
      <c r="K23" s="11"/>
      <c r="L23" s="10"/>
      <c r="M23" s="3"/>
    </row>
    <row r="24" spans="1:13" ht="30" customHeight="1" x14ac:dyDescent="0.35">
      <c r="A24" s="4"/>
      <c r="B24" s="26"/>
      <c r="C24" s="12"/>
      <c r="D24" s="13"/>
      <c r="E24" s="7"/>
      <c r="F24" s="8"/>
      <c r="G24" s="9"/>
      <c r="H24" s="10"/>
      <c r="I24" s="10"/>
      <c r="J24" s="10"/>
      <c r="K24" s="11"/>
      <c r="L24" s="10"/>
      <c r="M24" s="3"/>
    </row>
    <row r="25" spans="1:13" ht="30" customHeight="1" x14ac:dyDescent="0.35">
      <c r="A25" s="4"/>
      <c r="B25" s="26"/>
      <c r="C25" s="12"/>
      <c r="D25" s="13"/>
      <c r="E25" s="7"/>
      <c r="F25" s="8"/>
      <c r="G25" s="9"/>
      <c r="H25" s="10"/>
      <c r="I25" s="10"/>
      <c r="J25" s="10"/>
      <c r="K25" s="11"/>
      <c r="L25" s="10"/>
      <c r="M25" s="3"/>
    </row>
    <row r="26" spans="1:13" ht="30" customHeight="1" x14ac:dyDescent="0.35">
      <c r="A26" s="4"/>
      <c r="B26" s="26"/>
      <c r="C26" s="12"/>
      <c r="D26" s="13"/>
      <c r="E26" s="7"/>
      <c r="F26" s="8"/>
      <c r="G26" s="9"/>
      <c r="H26" s="10"/>
      <c r="I26" s="10"/>
      <c r="J26" s="10"/>
      <c r="K26" s="11"/>
      <c r="L26" s="10"/>
      <c r="M26" s="3"/>
    </row>
    <row r="27" spans="1:13" ht="30" customHeight="1" x14ac:dyDescent="0.35">
      <c r="A27" s="4"/>
      <c r="B27" s="26"/>
      <c r="C27" s="12"/>
      <c r="D27" s="13"/>
      <c r="E27" s="7"/>
      <c r="F27" s="8"/>
      <c r="G27" s="9"/>
      <c r="H27" s="10"/>
      <c r="I27" s="10"/>
      <c r="J27" s="10"/>
      <c r="K27" s="11"/>
      <c r="L27" s="10"/>
      <c r="M27" s="3"/>
    </row>
    <row r="28" spans="1:13" ht="27.9" customHeight="1" x14ac:dyDescent="0.35">
      <c r="A28" s="4"/>
      <c r="B28" s="26"/>
      <c r="C28" s="12"/>
      <c r="D28" s="13"/>
      <c r="E28" s="17"/>
      <c r="F28" s="8"/>
      <c r="G28" s="18"/>
      <c r="H28" s="19"/>
      <c r="I28" s="19"/>
      <c r="J28" s="19"/>
      <c r="K28" s="11"/>
      <c r="L28" s="19"/>
      <c r="M28" s="20"/>
    </row>
    <row r="29" spans="1:13" ht="27.9" customHeight="1" x14ac:dyDescent="0.35">
      <c r="A29" s="4"/>
      <c r="B29" s="26"/>
      <c r="C29" s="12"/>
      <c r="D29" s="13"/>
      <c r="E29" s="21"/>
      <c r="F29" s="8"/>
      <c r="G29" s="22"/>
      <c r="H29" s="19"/>
      <c r="I29" s="19"/>
      <c r="J29" s="19"/>
      <c r="K29" s="11"/>
      <c r="L29" s="19"/>
      <c r="M29" s="20"/>
    </row>
    <row r="30" spans="1:13" ht="21" customHeight="1" x14ac:dyDescent="0.35">
      <c r="A30" s="235" t="s">
        <v>22</v>
      </c>
      <c r="B30" s="236"/>
      <c r="C30" s="237"/>
      <c r="D30" s="222" t="s">
        <v>23</v>
      </c>
      <c r="E30" s="223"/>
      <c r="F30" s="223"/>
      <c r="G30" s="224"/>
      <c r="H30" s="222" t="s">
        <v>24</v>
      </c>
      <c r="I30" s="223"/>
      <c r="J30" s="223"/>
      <c r="K30" s="224"/>
      <c r="L30" s="15"/>
    </row>
    <row r="31" spans="1:13" ht="42.75" customHeight="1" x14ac:dyDescent="0.35">
      <c r="A31" s="222" t="s">
        <v>25</v>
      </c>
      <c r="B31" s="223"/>
      <c r="C31" s="223"/>
      <c r="D31" s="223"/>
      <c r="E31" s="223"/>
      <c r="F31" s="224"/>
      <c r="G31" s="225" t="s">
        <v>26</v>
      </c>
      <c r="H31" s="226"/>
      <c r="I31" s="226"/>
      <c r="J31" s="226"/>
      <c r="K31" s="226"/>
      <c r="L31" s="227"/>
    </row>
    <row r="33" spans="2:2" ht="15" x14ac:dyDescent="0.35">
      <c r="B33" s="16"/>
    </row>
  </sheetData>
  <mergeCells count="32">
    <mergeCell ref="A1:C2"/>
    <mergeCell ref="D1:F1"/>
    <mergeCell ref="G1:J1"/>
    <mergeCell ref="K1:M1"/>
    <mergeCell ref="D2:F2"/>
    <mergeCell ref="G2:J2"/>
    <mergeCell ref="K2:M2"/>
    <mergeCell ref="A4:C5"/>
    <mergeCell ref="D4:F5"/>
    <mergeCell ref="G4:H5"/>
    <mergeCell ref="I4:J5"/>
    <mergeCell ref="K4:M5"/>
    <mergeCell ref="A3:C3"/>
    <mergeCell ref="D3:F3"/>
    <mergeCell ref="G3:H3"/>
    <mergeCell ref="I3:J3"/>
    <mergeCell ref="K3:M3"/>
    <mergeCell ref="M6:M7"/>
    <mergeCell ref="A30:C30"/>
    <mergeCell ref="D30:G30"/>
    <mergeCell ref="H30:K30"/>
    <mergeCell ref="A6:A7"/>
    <mergeCell ref="B6:B7"/>
    <mergeCell ref="C6:D6"/>
    <mergeCell ref="E6:E7"/>
    <mergeCell ref="F6:F7"/>
    <mergeCell ref="G6:G7"/>
    <mergeCell ref="A31:F31"/>
    <mergeCell ref="G31:L31"/>
    <mergeCell ref="H6:J6"/>
    <mergeCell ref="K6:K7"/>
    <mergeCell ref="L6:L7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1"/>
  <dimension ref="A1"/>
  <sheetViews>
    <sheetView workbookViewId="0">
      <selection activeCell="A6" sqref="A6:A7"/>
    </sheetView>
  </sheetViews>
  <sheetFormatPr defaultRowHeight="14.5" x14ac:dyDescent="0.3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2"/>
  <dimension ref="A1"/>
  <sheetViews>
    <sheetView workbookViewId="0">
      <selection activeCell="A6" sqref="A6:A7"/>
    </sheetView>
  </sheetViews>
  <sheetFormatPr defaultRowHeight="14.5" x14ac:dyDescent="0.3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3"/>
  <dimension ref="A1"/>
  <sheetViews>
    <sheetView workbookViewId="0">
      <selection activeCell="A6" sqref="A6:A7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7"/>
  <sheetViews>
    <sheetView topLeftCell="A21" zoomScale="85" zoomScaleNormal="85" workbookViewId="0">
      <selection activeCell="E28" sqref="E28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39</v>
      </c>
      <c r="D4" s="319"/>
      <c r="E4" s="322" t="s">
        <v>725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x14ac:dyDescent="0.35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76">
        <v>2</v>
      </c>
      <c r="B8" s="177">
        <v>3</v>
      </c>
      <c r="C8" s="167">
        <v>3603267</v>
      </c>
      <c r="D8" s="116" t="s">
        <v>323</v>
      </c>
      <c r="E8" s="116" t="s">
        <v>220</v>
      </c>
      <c r="F8" s="21">
        <v>2006</v>
      </c>
      <c r="G8" s="178" t="s">
        <v>42</v>
      </c>
      <c r="H8" s="22" t="s">
        <v>39</v>
      </c>
      <c r="I8" s="20"/>
      <c r="J8" s="139">
        <v>1</v>
      </c>
      <c r="K8" s="119" t="s">
        <v>726</v>
      </c>
      <c r="L8" s="179">
        <v>1</v>
      </c>
    </row>
    <row r="9" spans="1:12" ht="29.15" customHeight="1" x14ac:dyDescent="0.35">
      <c r="A9" s="176">
        <v>2</v>
      </c>
      <c r="B9" s="177">
        <v>2</v>
      </c>
      <c r="C9" s="167">
        <v>3605070</v>
      </c>
      <c r="D9" s="116" t="s">
        <v>294</v>
      </c>
      <c r="E9" s="116" t="s">
        <v>54</v>
      </c>
      <c r="F9" s="21">
        <v>2007</v>
      </c>
      <c r="G9" s="178" t="s">
        <v>52</v>
      </c>
      <c r="H9" s="22" t="s">
        <v>39</v>
      </c>
      <c r="I9" s="20"/>
      <c r="J9" s="139">
        <v>2</v>
      </c>
      <c r="K9" s="119" t="s">
        <v>727</v>
      </c>
      <c r="L9" s="179">
        <v>2</v>
      </c>
    </row>
    <row r="10" spans="1:12" ht="29.15" customHeight="1" x14ac:dyDescent="0.35">
      <c r="A10" s="176">
        <v>5</v>
      </c>
      <c r="B10" s="177">
        <v>2</v>
      </c>
      <c r="C10" s="167">
        <v>3603970</v>
      </c>
      <c r="D10" s="116" t="s">
        <v>579</v>
      </c>
      <c r="E10" s="116" t="s">
        <v>91</v>
      </c>
      <c r="F10" s="21">
        <v>2006</v>
      </c>
      <c r="G10" s="178" t="s">
        <v>141</v>
      </c>
      <c r="H10" s="22" t="s">
        <v>39</v>
      </c>
      <c r="I10" s="20"/>
      <c r="J10" s="139">
        <v>1</v>
      </c>
      <c r="K10" s="119" t="s">
        <v>728</v>
      </c>
      <c r="L10" s="179">
        <v>3</v>
      </c>
    </row>
    <row r="11" spans="1:12" ht="29.15" customHeight="1" thickBot="1" x14ac:dyDescent="0.4">
      <c r="A11" s="180">
        <v>6</v>
      </c>
      <c r="B11" s="181">
        <v>4</v>
      </c>
      <c r="C11" s="167">
        <v>3605471</v>
      </c>
      <c r="D11" s="182" t="s">
        <v>441</v>
      </c>
      <c r="E11" s="182" t="s">
        <v>442</v>
      </c>
      <c r="F11" s="183">
        <v>2006</v>
      </c>
      <c r="G11" s="184" t="s">
        <v>85</v>
      </c>
      <c r="H11" s="185" t="s">
        <v>39</v>
      </c>
      <c r="I11" s="186"/>
      <c r="J11" s="187">
        <v>1</v>
      </c>
      <c r="K11" s="188" t="s">
        <v>728</v>
      </c>
      <c r="L11" s="189">
        <v>3</v>
      </c>
    </row>
    <row r="12" spans="1:12" ht="29.15" customHeight="1" x14ac:dyDescent="0.35">
      <c r="A12" s="165">
        <v>5</v>
      </c>
      <c r="B12" s="166">
        <v>5</v>
      </c>
      <c r="C12" s="167">
        <v>3605128</v>
      </c>
      <c r="D12" s="168" t="s">
        <v>576</v>
      </c>
      <c r="E12" s="168" t="s">
        <v>131</v>
      </c>
      <c r="F12" s="169">
        <v>2006</v>
      </c>
      <c r="G12" s="170" t="s">
        <v>52</v>
      </c>
      <c r="H12" s="171" t="s">
        <v>39</v>
      </c>
      <c r="I12" s="172"/>
      <c r="J12" s="173">
        <v>2</v>
      </c>
      <c r="K12" s="174" t="s">
        <v>729</v>
      </c>
      <c r="L12" s="175">
        <v>5</v>
      </c>
    </row>
    <row r="13" spans="1:12" ht="29.15" customHeight="1" thickBot="1" x14ac:dyDescent="0.4">
      <c r="A13" s="176">
        <v>1</v>
      </c>
      <c r="B13" s="177">
        <v>2</v>
      </c>
      <c r="C13" s="167">
        <v>3608661</v>
      </c>
      <c r="D13" s="116" t="s">
        <v>169</v>
      </c>
      <c r="E13" s="116" t="s">
        <v>91</v>
      </c>
      <c r="F13" s="21">
        <v>2006</v>
      </c>
      <c r="G13" s="178" t="s">
        <v>77</v>
      </c>
      <c r="H13" s="22" t="s">
        <v>39</v>
      </c>
      <c r="I13" s="20"/>
      <c r="J13" s="139">
        <v>1</v>
      </c>
      <c r="K13" s="119" t="s">
        <v>730</v>
      </c>
      <c r="L13" s="189">
        <v>6</v>
      </c>
    </row>
    <row r="14" spans="1:12" ht="29.15" customHeight="1" x14ac:dyDescent="0.35">
      <c r="A14" s="176">
        <v>6</v>
      </c>
      <c r="B14" s="177">
        <v>5</v>
      </c>
      <c r="C14" s="167">
        <v>3605331</v>
      </c>
      <c r="D14" s="116" t="s">
        <v>525</v>
      </c>
      <c r="E14" s="116" t="s">
        <v>297</v>
      </c>
      <c r="F14" s="21">
        <v>2007</v>
      </c>
      <c r="G14" s="178" t="s">
        <v>52</v>
      </c>
      <c r="H14" s="22" t="s">
        <v>39</v>
      </c>
      <c r="I14" s="20"/>
      <c r="J14" s="139">
        <v>2</v>
      </c>
      <c r="K14" s="119" t="s">
        <v>730</v>
      </c>
      <c r="L14" s="175">
        <v>7</v>
      </c>
    </row>
    <row r="15" spans="1:12" ht="29.15" customHeight="1" thickBot="1" x14ac:dyDescent="0.4">
      <c r="A15" s="176">
        <v>2</v>
      </c>
      <c r="B15" s="177">
        <v>5</v>
      </c>
      <c r="C15" s="167">
        <v>3605087</v>
      </c>
      <c r="D15" s="116" t="s">
        <v>334</v>
      </c>
      <c r="E15" s="116" t="s">
        <v>70</v>
      </c>
      <c r="F15" s="21">
        <v>2006</v>
      </c>
      <c r="G15" s="178" t="s">
        <v>52</v>
      </c>
      <c r="H15" s="22" t="s">
        <v>39</v>
      </c>
      <c r="I15" s="20"/>
      <c r="J15" s="139">
        <v>3</v>
      </c>
      <c r="K15" s="119" t="s">
        <v>731</v>
      </c>
      <c r="L15" s="189">
        <v>8</v>
      </c>
    </row>
    <row r="16" spans="1:12" ht="29.15" customHeight="1" x14ac:dyDescent="0.35">
      <c r="A16" s="176">
        <v>4</v>
      </c>
      <c r="B16" s="177">
        <v>2</v>
      </c>
      <c r="C16" s="167">
        <v>3605181</v>
      </c>
      <c r="D16" s="116" t="s">
        <v>493</v>
      </c>
      <c r="E16" s="116" t="s">
        <v>88</v>
      </c>
      <c r="F16" s="21">
        <v>2006</v>
      </c>
      <c r="G16" s="178" t="s">
        <v>57</v>
      </c>
      <c r="H16" s="22" t="s">
        <v>39</v>
      </c>
      <c r="I16" s="20"/>
      <c r="J16" s="139">
        <v>1</v>
      </c>
      <c r="K16" s="119" t="s">
        <v>732</v>
      </c>
      <c r="L16" s="175">
        <v>9</v>
      </c>
    </row>
    <row r="17" spans="1:12" ht="29.15" customHeight="1" thickBot="1" x14ac:dyDescent="0.4">
      <c r="A17" s="180">
        <v>3</v>
      </c>
      <c r="B17" s="181">
        <v>3</v>
      </c>
      <c r="C17" s="167">
        <v>3605178</v>
      </c>
      <c r="D17" s="182" t="s">
        <v>393</v>
      </c>
      <c r="E17" s="182" t="s">
        <v>394</v>
      </c>
      <c r="F17" s="183">
        <v>2006</v>
      </c>
      <c r="G17" s="184" t="s">
        <v>57</v>
      </c>
      <c r="H17" s="185" t="s">
        <v>39</v>
      </c>
      <c r="I17" s="186"/>
      <c r="J17" s="187">
        <v>1</v>
      </c>
      <c r="K17" s="188" t="s">
        <v>733</v>
      </c>
      <c r="L17" s="189">
        <v>10</v>
      </c>
    </row>
    <row r="18" spans="1:12" ht="29.15" customHeight="1" x14ac:dyDescent="0.35">
      <c r="A18" s="165">
        <v>4</v>
      </c>
      <c r="B18" s="166">
        <v>5</v>
      </c>
      <c r="C18" s="167">
        <v>3606033</v>
      </c>
      <c r="D18" s="168" t="s">
        <v>521</v>
      </c>
      <c r="E18" s="168" t="s">
        <v>170</v>
      </c>
      <c r="F18" s="169">
        <v>2007</v>
      </c>
      <c r="G18" s="170" t="s">
        <v>52</v>
      </c>
      <c r="H18" s="171" t="s">
        <v>39</v>
      </c>
      <c r="I18" s="172"/>
      <c r="J18" s="173">
        <v>2</v>
      </c>
      <c r="K18" s="174" t="s">
        <v>734</v>
      </c>
      <c r="L18" s="175">
        <v>11</v>
      </c>
    </row>
    <row r="19" spans="1:12" ht="29.15" customHeight="1" thickBot="1" x14ac:dyDescent="0.4">
      <c r="A19" s="176">
        <v>4</v>
      </c>
      <c r="B19" s="177">
        <v>3</v>
      </c>
      <c r="C19" s="167">
        <v>3604943</v>
      </c>
      <c r="D19" s="116" t="s">
        <v>509</v>
      </c>
      <c r="E19" s="116" t="s">
        <v>318</v>
      </c>
      <c r="F19" s="21">
        <v>2007</v>
      </c>
      <c r="G19" s="178" t="s">
        <v>85</v>
      </c>
      <c r="H19" s="22" t="s">
        <v>39</v>
      </c>
      <c r="I19" s="20"/>
      <c r="J19" s="139">
        <v>3</v>
      </c>
      <c r="K19" s="119" t="s">
        <v>735</v>
      </c>
      <c r="L19" s="189">
        <v>12</v>
      </c>
    </row>
    <row r="20" spans="1:12" ht="29.15" customHeight="1" x14ac:dyDescent="0.35">
      <c r="A20" s="176">
        <v>5</v>
      </c>
      <c r="B20" s="177">
        <v>3</v>
      </c>
      <c r="C20" s="167">
        <v>3604586</v>
      </c>
      <c r="D20" s="116" t="s">
        <v>163</v>
      </c>
      <c r="E20" s="116" t="s">
        <v>164</v>
      </c>
      <c r="F20" s="21">
        <v>2007</v>
      </c>
      <c r="G20" s="178" t="s">
        <v>112</v>
      </c>
      <c r="H20" s="22" t="s">
        <v>39</v>
      </c>
      <c r="I20" s="20"/>
      <c r="J20" s="139">
        <v>3</v>
      </c>
      <c r="K20" s="119" t="s">
        <v>735</v>
      </c>
      <c r="L20" s="175">
        <v>12</v>
      </c>
    </row>
    <row r="21" spans="1:12" ht="29.15" customHeight="1" thickBot="1" x14ac:dyDescent="0.4">
      <c r="A21" s="176">
        <v>3</v>
      </c>
      <c r="B21" s="177">
        <v>2</v>
      </c>
      <c r="C21" s="167">
        <v>3604070</v>
      </c>
      <c r="D21" s="116" t="s">
        <v>361</v>
      </c>
      <c r="E21" s="116" t="s">
        <v>65</v>
      </c>
      <c r="F21" s="21">
        <v>2007</v>
      </c>
      <c r="G21" s="178" t="s">
        <v>69</v>
      </c>
      <c r="H21" s="22" t="s">
        <v>39</v>
      </c>
      <c r="I21" s="20"/>
      <c r="J21" s="139">
        <v>2</v>
      </c>
      <c r="K21" s="119" t="s">
        <v>736</v>
      </c>
      <c r="L21" s="189">
        <v>14</v>
      </c>
    </row>
    <row r="22" spans="1:12" ht="29.15" customHeight="1" x14ac:dyDescent="0.35">
      <c r="A22" s="176">
        <v>3</v>
      </c>
      <c r="B22" s="177">
        <v>5</v>
      </c>
      <c r="C22" s="167">
        <v>3607732</v>
      </c>
      <c r="D22" s="116" t="s">
        <v>421</v>
      </c>
      <c r="E22" s="116" t="s">
        <v>423</v>
      </c>
      <c r="F22" s="21">
        <v>2007</v>
      </c>
      <c r="G22" s="178" t="s">
        <v>69</v>
      </c>
      <c r="H22" s="22" t="s">
        <v>39</v>
      </c>
      <c r="I22" s="20"/>
      <c r="J22" s="139">
        <v>3</v>
      </c>
      <c r="K22" s="119" t="s">
        <v>736</v>
      </c>
      <c r="L22" s="175">
        <v>15</v>
      </c>
    </row>
    <row r="23" spans="1:12" ht="29.15" customHeight="1" thickBot="1" x14ac:dyDescent="0.4">
      <c r="A23" s="180">
        <v>1</v>
      </c>
      <c r="B23" s="181">
        <v>3</v>
      </c>
      <c r="C23" s="167">
        <v>3604773</v>
      </c>
      <c r="D23" s="182" t="s">
        <v>194</v>
      </c>
      <c r="E23" s="182" t="s">
        <v>195</v>
      </c>
      <c r="F23" s="183">
        <v>2007</v>
      </c>
      <c r="G23" s="184" t="s">
        <v>85</v>
      </c>
      <c r="H23" s="185" t="s">
        <v>39</v>
      </c>
      <c r="I23" s="186"/>
      <c r="J23" s="187">
        <v>2</v>
      </c>
      <c r="K23" s="188" t="s">
        <v>737</v>
      </c>
      <c r="L23" s="189">
        <v>16</v>
      </c>
    </row>
    <row r="24" spans="1:12" ht="29.15" customHeight="1" x14ac:dyDescent="0.35">
      <c r="A24" s="165">
        <v>5</v>
      </c>
      <c r="B24" s="166">
        <v>6</v>
      </c>
      <c r="C24" s="167">
        <v>3604054</v>
      </c>
      <c r="D24" s="168" t="s">
        <v>356</v>
      </c>
      <c r="E24" s="168" t="s">
        <v>162</v>
      </c>
      <c r="F24" s="169">
        <v>2007</v>
      </c>
      <c r="G24" s="170" t="s">
        <v>69</v>
      </c>
      <c r="H24" s="171" t="s">
        <v>39</v>
      </c>
      <c r="I24" s="172"/>
      <c r="J24" s="173">
        <v>4</v>
      </c>
      <c r="K24" s="174" t="s">
        <v>738</v>
      </c>
      <c r="L24" s="175">
        <v>17</v>
      </c>
    </row>
    <row r="25" spans="1:12" ht="29.15" customHeight="1" thickBot="1" x14ac:dyDescent="0.4">
      <c r="A25" s="176">
        <v>4</v>
      </c>
      <c r="B25" s="177">
        <v>4</v>
      </c>
      <c r="C25" s="167">
        <v>3603625</v>
      </c>
      <c r="D25" s="116" t="s">
        <v>510</v>
      </c>
      <c r="E25" s="116" t="s">
        <v>239</v>
      </c>
      <c r="F25" s="21">
        <v>2006</v>
      </c>
      <c r="G25" s="178" t="s">
        <v>125</v>
      </c>
      <c r="H25" s="22" t="s">
        <v>39</v>
      </c>
      <c r="I25" s="20"/>
      <c r="J25" s="139">
        <v>4</v>
      </c>
      <c r="K25" s="119" t="s">
        <v>739</v>
      </c>
      <c r="L25" s="189">
        <v>18</v>
      </c>
    </row>
    <row r="26" spans="1:12" ht="29.15" customHeight="1" x14ac:dyDescent="0.35">
      <c r="A26" s="176">
        <v>6</v>
      </c>
      <c r="B26" s="177">
        <v>3</v>
      </c>
      <c r="C26" s="167">
        <v>3606237</v>
      </c>
      <c r="D26" s="116" t="s">
        <v>353</v>
      </c>
      <c r="E26" s="116" t="s">
        <v>171</v>
      </c>
      <c r="F26" s="21">
        <v>2007</v>
      </c>
      <c r="G26" s="178" t="s">
        <v>77</v>
      </c>
      <c r="H26" s="22" t="s">
        <v>39</v>
      </c>
      <c r="I26" s="20"/>
      <c r="J26" s="139">
        <v>3</v>
      </c>
      <c r="K26" s="119" t="s">
        <v>740</v>
      </c>
      <c r="L26" s="175">
        <v>19</v>
      </c>
    </row>
    <row r="27" spans="1:12" ht="29.15" customHeight="1" x14ac:dyDescent="0.35">
      <c r="A27" s="176">
        <v>2</v>
      </c>
      <c r="B27" s="177">
        <v>4</v>
      </c>
      <c r="C27" s="167">
        <v>3605085</v>
      </c>
      <c r="D27" s="116" t="s">
        <v>325</v>
      </c>
      <c r="E27" s="116" t="s">
        <v>326</v>
      </c>
      <c r="F27" s="21">
        <v>2007</v>
      </c>
      <c r="G27" s="178" t="s">
        <v>52</v>
      </c>
      <c r="H27" s="22" t="s">
        <v>39</v>
      </c>
      <c r="I27" s="20"/>
      <c r="J27" s="139">
        <v>4</v>
      </c>
      <c r="K27" s="119" t="s">
        <v>741</v>
      </c>
      <c r="L27" s="179">
        <v>20</v>
      </c>
    </row>
    <row r="28" spans="1:12" ht="29.15" customHeight="1" x14ac:dyDescent="0.35">
      <c r="A28" s="176">
        <v>1</v>
      </c>
      <c r="B28" s="177">
        <v>5</v>
      </c>
      <c r="C28" s="167">
        <v>3608611</v>
      </c>
      <c r="D28" s="116" t="s">
        <v>253</v>
      </c>
      <c r="E28" s="116" t="s">
        <v>178</v>
      </c>
      <c r="F28" s="21">
        <v>2007</v>
      </c>
      <c r="G28" s="178" t="s">
        <v>85</v>
      </c>
      <c r="H28" s="22" t="s">
        <v>39</v>
      </c>
      <c r="I28" s="20"/>
      <c r="J28" s="139">
        <v>3</v>
      </c>
      <c r="K28" s="119" t="s">
        <v>742</v>
      </c>
      <c r="L28" s="179">
        <v>21</v>
      </c>
    </row>
    <row r="29" spans="1:12" ht="29.15" customHeight="1" thickBot="1" x14ac:dyDescent="0.4">
      <c r="A29" s="180"/>
      <c r="B29" s="181"/>
      <c r="C29" s="167"/>
      <c r="D29" s="182"/>
      <c r="E29" s="182"/>
      <c r="F29" s="183"/>
      <c r="G29" s="184"/>
      <c r="H29" s="185"/>
      <c r="I29" s="186"/>
      <c r="J29" s="187"/>
      <c r="K29" s="188"/>
      <c r="L29" s="189"/>
    </row>
    <row r="30" spans="1:12" ht="29.15" customHeight="1" x14ac:dyDescent="0.35">
      <c r="A30" s="165"/>
      <c r="B30" s="166"/>
      <c r="C30" s="167"/>
      <c r="D30" s="168"/>
      <c r="E30" s="168"/>
      <c r="F30" s="169"/>
      <c r="G30" s="170"/>
      <c r="H30" s="171"/>
      <c r="I30" s="172"/>
      <c r="J30" s="173"/>
      <c r="K30" s="174"/>
      <c r="L30" s="175"/>
    </row>
    <row r="31" spans="1:12" ht="29.15" customHeight="1" x14ac:dyDescent="0.35">
      <c r="A31" s="176"/>
      <c r="B31" s="177"/>
      <c r="C31" s="167"/>
      <c r="D31" s="116"/>
      <c r="E31" s="116"/>
      <c r="F31" s="21"/>
      <c r="G31" s="178"/>
      <c r="H31" s="22"/>
      <c r="I31" s="20"/>
      <c r="J31" s="139"/>
      <c r="K31" s="119"/>
      <c r="L31" s="179"/>
    </row>
    <row r="32" spans="1:12" ht="29.15" customHeight="1" x14ac:dyDescent="0.35">
      <c r="A32" s="176"/>
      <c r="B32" s="177"/>
      <c r="C32" s="167"/>
      <c r="D32" s="116"/>
      <c r="E32" s="116"/>
      <c r="F32" s="21"/>
      <c r="G32" s="178"/>
      <c r="H32" s="22"/>
      <c r="I32" s="20"/>
      <c r="J32" s="139"/>
      <c r="K32" s="119"/>
      <c r="L32" s="179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thickBot="1" x14ac:dyDescent="0.4">
      <c r="A35" s="180"/>
      <c r="B35" s="181"/>
      <c r="C35" s="167"/>
      <c r="D35" s="182"/>
      <c r="E35" s="182"/>
      <c r="F35" s="183"/>
      <c r="G35" s="184"/>
      <c r="H35" s="185"/>
      <c r="I35" s="186"/>
      <c r="J35" s="187"/>
      <c r="K35" s="188"/>
      <c r="L35" s="189"/>
    </row>
    <row r="36" spans="1:12" ht="29.15" customHeight="1" x14ac:dyDescent="0.35">
      <c r="A36" s="165"/>
      <c r="B36" s="166"/>
      <c r="C36" s="167"/>
      <c r="D36" s="168"/>
      <c r="E36" s="168"/>
      <c r="F36" s="169"/>
      <c r="G36" s="170"/>
      <c r="H36" s="171"/>
      <c r="I36" s="172"/>
      <c r="J36" s="173"/>
      <c r="K36" s="174"/>
      <c r="L36" s="175"/>
    </row>
    <row r="37" spans="1:12" ht="29.15" customHeight="1" x14ac:dyDescent="0.35">
      <c r="A37" s="176"/>
      <c r="B37" s="177"/>
      <c r="C37" s="167"/>
      <c r="D37" s="116"/>
      <c r="E37" s="116"/>
      <c r="F37" s="21"/>
      <c r="G37" s="178"/>
      <c r="H37" s="22"/>
      <c r="I37" s="20"/>
      <c r="J37" s="139"/>
      <c r="K37" s="119"/>
      <c r="L37" s="179"/>
    </row>
    <row r="38" spans="1:12" ht="29.15" customHeight="1" x14ac:dyDescent="0.35">
      <c r="A38" s="176"/>
      <c r="B38" s="177"/>
      <c r="C38" s="167"/>
      <c r="D38" s="116"/>
      <c r="E38" s="116"/>
      <c r="F38" s="21"/>
      <c r="G38" s="178"/>
      <c r="H38" s="22"/>
      <c r="I38" s="20"/>
      <c r="J38" s="139"/>
      <c r="K38" s="119"/>
      <c r="L38" s="179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thickBot="1" x14ac:dyDescent="0.4">
      <c r="A41" s="180"/>
      <c r="B41" s="181"/>
      <c r="C41" s="167"/>
      <c r="D41" s="182"/>
      <c r="E41" s="182"/>
      <c r="F41" s="183"/>
      <c r="G41" s="184"/>
      <c r="H41" s="185"/>
      <c r="I41" s="186"/>
      <c r="J41" s="187"/>
      <c r="K41" s="188"/>
      <c r="L41" s="189"/>
    </row>
    <row r="42" spans="1:12" ht="29.15" customHeight="1" x14ac:dyDescent="0.35">
      <c r="A42" s="165"/>
      <c r="B42" s="166"/>
      <c r="C42" s="167"/>
      <c r="D42" s="168"/>
      <c r="E42" s="168"/>
      <c r="F42" s="169"/>
      <c r="G42" s="170"/>
      <c r="H42" s="171"/>
      <c r="I42" s="172"/>
      <c r="J42" s="173"/>
      <c r="K42" s="174"/>
      <c r="L42" s="175"/>
    </row>
    <row r="43" spans="1:12" ht="29.15" customHeight="1" x14ac:dyDescent="0.35">
      <c r="A43" s="176"/>
      <c r="B43" s="177"/>
      <c r="C43" s="167"/>
      <c r="D43" s="116"/>
      <c r="E43" s="116"/>
      <c r="F43" s="21"/>
      <c r="G43" s="178"/>
      <c r="H43" s="22"/>
      <c r="I43" s="20"/>
      <c r="J43" s="139"/>
      <c r="K43" s="119"/>
      <c r="L43" s="179"/>
    </row>
    <row r="44" spans="1:12" ht="29.15" customHeight="1" x14ac:dyDescent="0.35">
      <c r="A44" s="176"/>
      <c r="B44" s="177"/>
      <c r="C44" s="167"/>
      <c r="D44" s="116"/>
      <c r="E44" s="116"/>
      <c r="F44" s="21"/>
      <c r="G44" s="178"/>
      <c r="H44" s="22"/>
      <c r="I44" s="20"/>
      <c r="J44" s="139"/>
      <c r="K44" s="119"/>
      <c r="L44" s="179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thickBot="1" x14ac:dyDescent="0.4">
      <c r="A47" s="180"/>
      <c r="B47" s="181"/>
      <c r="C47" s="167"/>
      <c r="D47" s="182"/>
      <c r="E47" s="182"/>
      <c r="F47" s="183"/>
      <c r="G47" s="184"/>
      <c r="H47" s="185"/>
      <c r="I47" s="186"/>
      <c r="J47" s="187"/>
      <c r="K47" s="188"/>
      <c r="L47" s="189"/>
    </row>
    <row r="48" spans="1:12" ht="29.15" customHeight="1" x14ac:dyDescent="0.35">
      <c r="A48" s="165"/>
      <c r="B48" s="166"/>
      <c r="C48" s="167"/>
      <c r="D48" s="168"/>
      <c r="E48" s="168"/>
      <c r="F48" s="169"/>
      <c r="G48" s="170"/>
      <c r="H48" s="171"/>
      <c r="I48" s="172"/>
      <c r="J48" s="173"/>
      <c r="K48" s="174"/>
      <c r="L48" s="175"/>
    </row>
    <row r="49" spans="1:12" ht="29.15" customHeight="1" x14ac:dyDescent="0.35">
      <c r="A49" s="176"/>
      <c r="B49" s="177"/>
      <c r="C49" s="167"/>
      <c r="D49" s="116"/>
      <c r="E49" s="116"/>
      <c r="F49" s="21"/>
      <c r="G49" s="178"/>
      <c r="H49" s="22"/>
      <c r="I49" s="20"/>
      <c r="J49" s="139"/>
      <c r="K49" s="119"/>
      <c r="L49" s="179"/>
    </row>
    <row r="50" spans="1:12" ht="29.15" customHeight="1" x14ac:dyDescent="0.35">
      <c r="A50" s="176"/>
      <c r="B50" s="177"/>
      <c r="C50" s="167"/>
      <c r="D50" s="116"/>
      <c r="E50" s="116"/>
      <c r="F50" s="21"/>
      <c r="G50" s="178"/>
      <c r="H50" s="22"/>
      <c r="I50" s="20"/>
      <c r="J50" s="139"/>
      <c r="K50" s="119"/>
      <c r="L50" s="179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53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thickBot="1" x14ac:dyDescent="0.4">
      <c r="A53" s="180"/>
      <c r="B53" s="181"/>
      <c r="C53" s="190"/>
      <c r="D53" s="182"/>
      <c r="E53" s="182"/>
      <c r="F53" s="183"/>
      <c r="G53" s="184"/>
      <c r="H53" s="185"/>
      <c r="I53" s="186"/>
      <c r="J53" s="187"/>
      <c r="K53" s="188"/>
      <c r="L53" s="189"/>
    </row>
    <row r="54" spans="1:12" ht="29.15" customHeight="1" x14ac:dyDescent="0.35">
      <c r="A54" s="165"/>
      <c r="B54" s="166"/>
      <c r="C54" s="191"/>
      <c r="D54" s="168"/>
      <c r="E54" s="168"/>
      <c r="F54" s="169"/>
      <c r="G54" s="170"/>
      <c r="H54" s="171"/>
      <c r="I54" s="172"/>
      <c r="J54" s="173"/>
      <c r="K54" s="174"/>
      <c r="L54" s="175"/>
    </row>
    <row r="55" spans="1:12" ht="29.15" customHeight="1" x14ac:dyDescent="0.35">
      <c r="A55" s="176"/>
      <c r="B55" s="177"/>
      <c r="C55" s="153"/>
      <c r="D55" s="116"/>
      <c r="E55" s="116"/>
      <c r="F55" s="21"/>
      <c r="G55" s="178"/>
      <c r="H55" s="22"/>
      <c r="I55" s="20"/>
      <c r="J55" s="139"/>
      <c r="K55" s="119"/>
      <c r="L55" s="179"/>
    </row>
    <row r="56" spans="1:12" ht="29.15" customHeight="1" x14ac:dyDescent="0.35">
      <c r="A56" s="176"/>
      <c r="B56" s="177"/>
      <c r="C56" s="153"/>
      <c r="D56" s="116"/>
      <c r="E56" s="116"/>
      <c r="F56" s="21"/>
      <c r="G56" s="178"/>
      <c r="H56" s="22"/>
      <c r="I56" s="20"/>
      <c r="J56" s="139"/>
      <c r="K56" s="119"/>
      <c r="L56" s="179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thickBot="1" x14ac:dyDescent="0.4">
      <c r="A59" s="180"/>
      <c r="B59" s="181"/>
      <c r="C59" s="190"/>
      <c r="D59" s="182"/>
      <c r="E59" s="182"/>
      <c r="F59" s="183"/>
      <c r="G59" s="184"/>
      <c r="H59" s="185"/>
      <c r="I59" s="186"/>
      <c r="J59" s="187"/>
      <c r="K59" s="188"/>
      <c r="L59" s="189"/>
    </row>
    <row r="60" spans="1:12" ht="29.15" customHeight="1" x14ac:dyDescent="0.35">
      <c r="A60" s="125"/>
      <c r="B60" s="177"/>
      <c r="C60" s="153"/>
      <c r="D60" s="124"/>
      <c r="E60" s="124"/>
      <c r="F60" s="38"/>
      <c r="G60" s="192"/>
      <c r="H60" s="38"/>
      <c r="I60" s="24"/>
      <c r="J60" s="139"/>
      <c r="K60" s="24"/>
      <c r="L60" s="24"/>
    </row>
    <row r="61" spans="1:12" ht="29.15" customHeight="1" x14ac:dyDescent="0.35">
      <c r="A61" s="125"/>
      <c r="B61" s="177"/>
      <c r="C61" s="153"/>
      <c r="D61" s="124"/>
      <c r="E61" s="124"/>
      <c r="F61" s="38"/>
      <c r="G61" s="192"/>
      <c r="H61" s="38"/>
      <c r="I61" s="24"/>
      <c r="J61" s="139"/>
      <c r="K61" s="24"/>
      <c r="L61" s="24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4.9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4.9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9.15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9.15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23"/>
      <c r="D78" s="192"/>
      <c r="E78" s="192"/>
      <c r="F78" s="38"/>
      <c r="G78" s="38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23"/>
      <c r="D79" s="192"/>
      <c r="E79" s="192"/>
      <c r="F79" s="38"/>
      <c r="G79" s="38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38"/>
      <c r="E81" s="38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38"/>
      <c r="E82" s="38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ht="29.15" customHeight="1" x14ac:dyDescent="0.8">
      <c r="B86" s="177"/>
      <c r="C86" s="123"/>
      <c r="D86" s="38"/>
      <c r="E86" s="38"/>
      <c r="F86" s="38"/>
      <c r="G86" s="38"/>
      <c r="H86" s="38"/>
      <c r="I86" s="24"/>
      <c r="J86" s="139"/>
      <c r="K86" s="24"/>
      <c r="L86" s="24"/>
    </row>
    <row r="87" spans="1:12" ht="29.15" customHeight="1" x14ac:dyDescent="0.8">
      <c r="B87" s="177"/>
      <c r="C87" s="123"/>
      <c r="D87" s="38"/>
      <c r="E87" s="38"/>
      <c r="F87" s="38"/>
      <c r="G87" s="38"/>
      <c r="H87" s="38"/>
      <c r="I87" s="24"/>
      <c r="J87" s="139"/>
      <c r="K87" s="24"/>
      <c r="L87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G1:G1048576">
    <cfRule type="containsText" dxfId="37" priority="1" operator="containsText" text="bovolone">
      <formula>NOT(ISERROR(SEARCH("bovolone",G1)))</formula>
    </cfRule>
  </conditionalFormatting>
  <conditionalFormatting sqref="J8:J87">
    <cfRule type="duplicateValues" dxfId="36" priority="13" stopIfTrue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1"/>
  <sheetViews>
    <sheetView topLeftCell="A4" zoomScale="85" zoomScaleNormal="85" workbookViewId="0">
      <selection activeCell="A8" sqref="A8:L33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4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46</v>
      </c>
      <c r="D4" s="319"/>
      <c r="E4" s="322" t="s">
        <v>725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thickBot="1" x14ac:dyDescent="0.4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36.75" customHeight="1" thickBot="1" x14ac:dyDescent="0.4">
      <c r="A8" s="165">
        <v>8</v>
      </c>
      <c r="B8" s="166">
        <v>2</v>
      </c>
      <c r="C8" s="194">
        <v>3606562</v>
      </c>
      <c r="D8" s="168" t="s">
        <v>335</v>
      </c>
      <c r="E8" s="168" t="s">
        <v>336</v>
      </c>
      <c r="F8" s="169">
        <v>2006</v>
      </c>
      <c r="G8" s="170" t="s">
        <v>57</v>
      </c>
      <c r="H8" s="171" t="s">
        <v>46</v>
      </c>
      <c r="I8" s="172"/>
      <c r="J8" s="173">
        <v>1</v>
      </c>
      <c r="K8" s="174" t="s">
        <v>743</v>
      </c>
      <c r="L8" s="175">
        <v>1</v>
      </c>
    </row>
    <row r="9" spans="1:12" ht="36.75" customHeight="1" thickBot="1" x14ac:dyDescent="0.4">
      <c r="A9" s="165">
        <v>8</v>
      </c>
      <c r="B9" s="166">
        <v>3</v>
      </c>
      <c r="C9" s="194">
        <v>3608857</v>
      </c>
      <c r="D9" s="168" t="s">
        <v>295</v>
      </c>
      <c r="E9" s="168" t="s">
        <v>43</v>
      </c>
      <c r="F9" s="169">
        <v>2006</v>
      </c>
      <c r="G9" s="170" t="s">
        <v>57</v>
      </c>
      <c r="H9" s="171" t="s">
        <v>46</v>
      </c>
      <c r="I9" s="172"/>
      <c r="J9" s="173">
        <v>2</v>
      </c>
      <c r="K9" s="174" t="s">
        <v>744</v>
      </c>
      <c r="L9" s="175">
        <v>2</v>
      </c>
    </row>
    <row r="10" spans="1:12" ht="29.15" customHeight="1" thickBot="1" x14ac:dyDescent="0.4">
      <c r="A10" s="165">
        <v>3</v>
      </c>
      <c r="B10" s="166">
        <v>3</v>
      </c>
      <c r="C10" s="194">
        <v>3603504</v>
      </c>
      <c r="D10" s="168" t="s">
        <v>455</v>
      </c>
      <c r="E10" s="168" t="s">
        <v>134</v>
      </c>
      <c r="F10" s="169">
        <v>2006</v>
      </c>
      <c r="G10" s="170" t="s">
        <v>89</v>
      </c>
      <c r="H10" s="171" t="s">
        <v>46</v>
      </c>
      <c r="I10" s="172"/>
      <c r="J10" s="173">
        <v>1</v>
      </c>
      <c r="K10" s="174" t="s">
        <v>745</v>
      </c>
      <c r="L10" s="175">
        <v>3</v>
      </c>
    </row>
    <row r="11" spans="1:12" ht="29.15" customHeight="1" thickBot="1" x14ac:dyDescent="0.4">
      <c r="A11" s="176">
        <v>6</v>
      </c>
      <c r="B11" s="177">
        <v>2</v>
      </c>
      <c r="C11" s="194">
        <v>3604450</v>
      </c>
      <c r="D11" s="116" t="s">
        <v>573</v>
      </c>
      <c r="E11" s="116" t="s">
        <v>201</v>
      </c>
      <c r="F11" s="21">
        <v>2007</v>
      </c>
      <c r="G11" s="178" t="s">
        <v>57</v>
      </c>
      <c r="H11" s="22" t="s">
        <v>46</v>
      </c>
      <c r="I11" s="20"/>
      <c r="J11" s="139">
        <v>1</v>
      </c>
      <c r="K11" s="119" t="s">
        <v>726</v>
      </c>
      <c r="L11" s="175">
        <v>4</v>
      </c>
    </row>
    <row r="12" spans="1:12" ht="29.15" customHeight="1" thickBot="1" x14ac:dyDescent="0.4">
      <c r="A12" s="176">
        <v>6</v>
      </c>
      <c r="B12" s="177">
        <v>4</v>
      </c>
      <c r="C12" s="194">
        <v>3603383</v>
      </c>
      <c r="D12" s="116" t="s">
        <v>596</v>
      </c>
      <c r="E12" s="116" t="s">
        <v>66</v>
      </c>
      <c r="F12" s="21">
        <v>2006</v>
      </c>
      <c r="G12" s="178" t="s">
        <v>42</v>
      </c>
      <c r="H12" s="22" t="s">
        <v>46</v>
      </c>
      <c r="I12" s="20"/>
      <c r="J12" s="139">
        <v>2</v>
      </c>
      <c r="K12" s="119" t="s">
        <v>746</v>
      </c>
      <c r="L12" s="175">
        <v>5</v>
      </c>
    </row>
    <row r="13" spans="1:12" ht="29.15" customHeight="1" thickBot="1" x14ac:dyDescent="0.4">
      <c r="A13" s="176">
        <v>1</v>
      </c>
      <c r="B13" s="177">
        <v>3</v>
      </c>
      <c r="C13" s="194">
        <v>3603218</v>
      </c>
      <c r="D13" s="116" t="s">
        <v>237</v>
      </c>
      <c r="E13" s="116" t="s">
        <v>108</v>
      </c>
      <c r="F13" s="21">
        <v>2006</v>
      </c>
      <c r="G13" s="178" t="s">
        <v>61</v>
      </c>
      <c r="H13" s="22" t="s">
        <v>46</v>
      </c>
      <c r="I13" s="20"/>
      <c r="J13" s="139">
        <v>1</v>
      </c>
      <c r="K13" s="119" t="s">
        <v>747</v>
      </c>
      <c r="L13" s="175">
        <v>6</v>
      </c>
    </row>
    <row r="14" spans="1:12" ht="29.15" customHeight="1" thickBot="1" x14ac:dyDescent="0.4">
      <c r="A14" s="176">
        <v>2</v>
      </c>
      <c r="B14" s="177">
        <v>3</v>
      </c>
      <c r="C14" s="194">
        <v>3603286</v>
      </c>
      <c r="D14" s="116" t="s">
        <v>347</v>
      </c>
      <c r="E14" s="116" t="s">
        <v>348</v>
      </c>
      <c r="F14" s="21">
        <v>2006</v>
      </c>
      <c r="G14" s="178" t="s">
        <v>42</v>
      </c>
      <c r="H14" s="22" t="s">
        <v>46</v>
      </c>
      <c r="I14" s="20"/>
      <c r="J14" s="139">
        <v>1</v>
      </c>
      <c r="K14" s="119" t="s">
        <v>728</v>
      </c>
      <c r="L14" s="175">
        <v>7</v>
      </c>
    </row>
    <row r="15" spans="1:12" ht="29.15" customHeight="1" thickBot="1" x14ac:dyDescent="0.4">
      <c r="A15" s="180">
        <v>6</v>
      </c>
      <c r="B15" s="181">
        <v>3</v>
      </c>
      <c r="C15" s="194">
        <v>3605174</v>
      </c>
      <c r="D15" s="182" t="s">
        <v>589</v>
      </c>
      <c r="E15" s="182" t="s">
        <v>108</v>
      </c>
      <c r="F15" s="183">
        <v>2007</v>
      </c>
      <c r="G15" s="184" t="s">
        <v>57</v>
      </c>
      <c r="H15" s="185" t="s">
        <v>46</v>
      </c>
      <c r="I15" s="186"/>
      <c r="J15" s="187">
        <v>3</v>
      </c>
      <c r="K15" s="188" t="s">
        <v>729</v>
      </c>
      <c r="L15" s="175">
        <v>8</v>
      </c>
    </row>
    <row r="16" spans="1:12" ht="29.15" customHeight="1" thickBot="1" x14ac:dyDescent="0.4">
      <c r="A16" s="165">
        <v>3</v>
      </c>
      <c r="B16" s="166">
        <v>6</v>
      </c>
      <c r="C16" s="194">
        <v>3602341</v>
      </c>
      <c r="D16" s="168" t="s">
        <v>488</v>
      </c>
      <c r="E16" s="168" t="s">
        <v>71</v>
      </c>
      <c r="F16" s="169">
        <v>2006</v>
      </c>
      <c r="G16" s="170" t="s">
        <v>55</v>
      </c>
      <c r="H16" s="171" t="s">
        <v>46</v>
      </c>
      <c r="I16" s="172"/>
      <c r="J16" s="173">
        <v>2</v>
      </c>
      <c r="K16" s="174" t="s">
        <v>748</v>
      </c>
      <c r="L16" s="175">
        <v>9</v>
      </c>
    </row>
    <row r="17" spans="1:12" ht="29.15" customHeight="1" thickBot="1" x14ac:dyDescent="0.4">
      <c r="A17" s="176">
        <v>4</v>
      </c>
      <c r="B17" s="177">
        <v>3</v>
      </c>
      <c r="C17" s="194">
        <v>3603629</v>
      </c>
      <c r="D17" s="116" t="s">
        <v>502</v>
      </c>
      <c r="E17" s="116" t="s">
        <v>149</v>
      </c>
      <c r="F17" s="21">
        <v>2006</v>
      </c>
      <c r="G17" s="178" t="s">
        <v>125</v>
      </c>
      <c r="H17" s="22" t="s">
        <v>46</v>
      </c>
      <c r="I17" s="20"/>
      <c r="J17" s="139">
        <v>1</v>
      </c>
      <c r="K17" s="119" t="s">
        <v>730</v>
      </c>
      <c r="L17" s="175">
        <v>10</v>
      </c>
    </row>
    <row r="18" spans="1:12" ht="29.15" customHeight="1" thickBot="1" x14ac:dyDescent="0.4">
      <c r="A18" s="176">
        <v>5</v>
      </c>
      <c r="B18" s="177">
        <v>6</v>
      </c>
      <c r="C18" s="194">
        <v>3608668</v>
      </c>
      <c r="D18" s="116" t="s">
        <v>544</v>
      </c>
      <c r="E18" s="116" t="s">
        <v>408</v>
      </c>
      <c r="F18" s="21">
        <v>2006</v>
      </c>
      <c r="G18" s="178" t="s">
        <v>77</v>
      </c>
      <c r="H18" s="22" t="s">
        <v>46</v>
      </c>
      <c r="I18" s="20"/>
      <c r="J18" s="139">
        <v>1</v>
      </c>
      <c r="K18" s="119" t="s">
        <v>731</v>
      </c>
      <c r="L18" s="175">
        <v>11</v>
      </c>
    </row>
    <row r="19" spans="1:12" ht="29.15" customHeight="1" thickBot="1" x14ac:dyDescent="0.4">
      <c r="A19" s="176">
        <v>4</v>
      </c>
      <c r="B19" s="177">
        <v>6</v>
      </c>
      <c r="C19" s="194">
        <v>3604360</v>
      </c>
      <c r="D19" s="116" t="s">
        <v>505</v>
      </c>
      <c r="E19" s="116" t="s">
        <v>96</v>
      </c>
      <c r="F19" s="21">
        <v>2007</v>
      </c>
      <c r="G19" s="178" t="s">
        <v>44</v>
      </c>
      <c r="H19" s="22" t="s">
        <v>46</v>
      </c>
      <c r="I19" s="20"/>
      <c r="J19" s="139">
        <v>2</v>
      </c>
      <c r="K19" s="119" t="s">
        <v>731</v>
      </c>
      <c r="L19" s="175">
        <v>12</v>
      </c>
    </row>
    <row r="20" spans="1:12" ht="29.15" customHeight="1" thickBot="1" x14ac:dyDescent="0.4">
      <c r="A20" s="176">
        <v>8</v>
      </c>
      <c r="B20" s="177">
        <v>5</v>
      </c>
      <c r="C20" s="195">
        <v>3603377</v>
      </c>
      <c r="D20" s="116" t="s">
        <v>570</v>
      </c>
      <c r="E20" s="116" t="s">
        <v>211</v>
      </c>
      <c r="F20" s="21">
        <v>2007</v>
      </c>
      <c r="G20" s="178" t="s">
        <v>42</v>
      </c>
      <c r="H20" s="22" t="s">
        <v>46</v>
      </c>
      <c r="I20" s="20"/>
      <c r="J20" s="139">
        <v>3</v>
      </c>
      <c r="K20" s="119" t="s">
        <v>731</v>
      </c>
      <c r="L20" s="175">
        <v>13</v>
      </c>
    </row>
    <row r="21" spans="1:12" ht="29.15" customHeight="1" thickBot="1" x14ac:dyDescent="0.4">
      <c r="A21" s="180">
        <v>1</v>
      </c>
      <c r="B21" s="181">
        <v>4</v>
      </c>
      <c r="C21" s="194">
        <v>3604621</v>
      </c>
      <c r="D21" s="182" t="s">
        <v>269</v>
      </c>
      <c r="E21" s="182" t="s">
        <v>270</v>
      </c>
      <c r="F21" s="183">
        <v>2007</v>
      </c>
      <c r="G21" s="184" t="s">
        <v>112</v>
      </c>
      <c r="H21" s="185" t="s">
        <v>46</v>
      </c>
      <c r="I21" s="186"/>
      <c r="J21" s="187">
        <v>2</v>
      </c>
      <c r="K21" s="188" t="s">
        <v>732</v>
      </c>
      <c r="L21" s="175">
        <v>14</v>
      </c>
    </row>
    <row r="22" spans="1:12" ht="29.15" customHeight="1" thickBot="1" x14ac:dyDescent="0.4">
      <c r="A22" s="165">
        <v>4</v>
      </c>
      <c r="B22" s="166">
        <v>4</v>
      </c>
      <c r="C22" s="194">
        <v>3603630</v>
      </c>
      <c r="D22" s="168" t="s">
        <v>502</v>
      </c>
      <c r="E22" s="168" t="s">
        <v>201</v>
      </c>
      <c r="F22" s="169">
        <v>2006</v>
      </c>
      <c r="G22" s="170" t="s">
        <v>125</v>
      </c>
      <c r="H22" s="171" t="s">
        <v>46</v>
      </c>
      <c r="I22" s="172"/>
      <c r="J22" s="173">
        <v>3</v>
      </c>
      <c r="K22" s="174" t="s">
        <v>732</v>
      </c>
      <c r="L22" s="175">
        <v>15</v>
      </c>
    </row>
    <row r="23" spans="1:12" ht="29.15" customHeight="1" thickBot="1" x14ac:dyDescent="0.4">
      <c r="A23" s="176">
        <v>7</v>
      </c>
      <c r="B23" s="177">
        <v>4</v>
      </c>
      <c r="C23" s="194">
        <v>3605294</v>
      </c>
      <c r="D23" s="116" t="s">
        <v>492</v>
      </c>
      <c r="E23" s="116" t="s">
        <v>86</v>
      </c>
      <c r="F23" s="21">
        <v>2007</v>
      </c>
      <c r="G23" s="178" t="s">
        <v>52</v>
      </c>
      <c r="H23" s="22" t="s">
        <v>46</v>
      </c>
      <c r="I23" s="20"/>
      <c r="J23" s="139">
        <v>1</v>
      </c>
      <c r="K23" s="119" t="s">
        <v>733</v>
      </c>
      <c r="L23" s="175">
        <v>16</v>
      </c>
    </row>
    <row r="24" spans="1:12" ht="29.15" customHeight="1" thickBot="1" x14ac:dyDescent="0.4">
      <c r="A24" s="176">
        <v>2</v>
      </c>
      <c r="B24" s="177">
        <v>2</v>
      </c>
      <c r="C24" s="194">
        <v>3604550</v>
      </c>
      <c r="D24" s="116" t="s">
        <v>337</v>
      </c>
      <c r="E24" s="116" t="s">
        <v>338</v>
      </c>
      <c r="F24" s="21">
        <v>2007</v>
      </c>
      <c r="G24" s="178" t="s">
        <v>45</v>
      </c>
      <c r="H24" s="22" t="s">
        <v>46</v>
      </c>
      <c r="I24" s="20"/>
      <c r="J24" s="139">
        <v>2</v>
      </c>
      <c r="K24" s="119" t="s">
        <v>749</v>
      </c>
      <c r="L24" s="175">
        <v>17</v>
      </c>
    </row>
    <row r="25" spans="1:12" ht="29.15" customHeight="1" thickBot="1" x14ac:dyDescent="0.4">
      <c r="A25" s="176">
        <v>7</v>
      </c>
      <c r="B25" s="177">
        <v>3</v>
      </c>
      <c r="C25" s="194">
        <v>3604555</v>
      </c>
      <c r="D25" s="116" t="s">
        <v>425</v>
      </c>
      <c r="E25" s="116" t="s">
        <v>161</v>
      </c>
      <c r="F25" s="21">
        <v>2006</v>
      </c>
      <c r="G25" s="178" t="s">
        <v>45</v>
      </c>
      <c r="H25" s="22" t="s">
        <v>46</v>
      </c>
      <c r="I25" s="20"/>
      <c r="J25" s="139">
        <v>2</v>
      </c>
      <c r="K25" s="119" t="s">
        <v>750</v>
      </c>
      <c r="L25" s="175">
        <v>18</v>
      </c>
    </row>
    <row r="26" spans="1:12" ht="29.15" customHeight="1" thickBot="1" x14ac:dyDescent="0.4">
      <c r="A26" s="176">
        <v>5</v>
      </c>
      <c r="B26" s="177">
        <v>3</v>
      </c>
      <c r="C26" s="194">
        <v>3603365</v>
      </c>
      <c r="D26" s="116" t="s">
        <v>516</v>
      </c>
      <c r="E26" s="116" t="s">
        <v>210</v>
      </c>
      <c r="F26" s="21">
        <v>2007</v>
      </c>
      <c r="G26" s="178" t="s">
        <v>42</v>
      </c>
      <c r="H26" s="22" t="s">
        <v>46</v>
      </c>
      <c r="I26" s="20"/>
      <c r="J26" s="139">
        <v>2</v>
      </c>
      <c r="K26" s="119" t="s">
        <v>751</v>
      </c>
      <c r="L26" s="175">
        <v>19</v>
      </c>
    </row>
    <row r="27" spans="1:12" ht="29.15" customHeight="1" thickBot="1" x14ac:dyDescent="0.4">
      <c r="A27" s="180">
        <v>5</v>
      </c>
      <c r="B27" s="181">
        <v>4</v>
      </c>
      <c r="C27" s="194">
        <v>3604363</v>
      </c>
      <c r="D27" s="182" t="s">
        <v>517</v>
      </c>
      <c r="E27" s="182" t="s">
        <v>518</v>
      </c>
      <c r="F27" s="183">
        <v>2007</v>
      </c>
      <c r="G27" s="184" t="s">
        <v>44</v>
      </c>
      <c r="H27" s="185" t="s">
        <v>46</v>
      </c>
      <c r="I27" s="186"/>
      <c r="J27" s="187">
        <v>3</v>
      </c>
      <c r="K27" s="188" t="s">
        <v>734</v>
      </c>
      <c r="L27" s="175">
        <v>20</v>
      </c>
    </row>
    <row r="28" spans="1:12" ht="29.15" customHeight="1" thickBot="1" x14ac:dyDescent="0.4">
      <c r="A28" s="165">
        <v>8</v>
      </c>
      <c r="B28" s="166">
        <v>4</v>
      </c>
      <c r="C28" s="196">
        <v>3606561</v>
      </c>
      <c r="D28" s="168" t="s">
        <v>298</v>
      </c>
      <c r="E28" s="168" t="s">
        <v>155</v>
      </c>
      <c r="F28" s="169">
        <v>2007</v>
      </c>
      <c r="G28" s="170" t="s">
        <v>57</v>
      </c>
      <c r="H28" s="171" t="s">
        <v>46</v>
      </c>
      <c r="I28" s="172"/>
      <c r="J28" s="173">
        <v>4</v>
      </c>
      <c r="K28" s="174" t="s">
        <v>735</v>
      </c>
      <c r="L28" s="175">
        <v>21</v>
      </c>
    </row>
    <row r="29" spans="1:12" ht="29.15" customHeight="1" thickBot="1" x14ac:dyDescent="0.4">
      <c r="A29" s="176">
        <v>1</v>
      </c>
      <c r="B29" s="177">
        <v>2</v>
      </c>
      <c r="C29" s="194">
        <v>3604588</v>
      </c>
      <c r="D29" s="116" t="s">
        <v>185</v>
      </c>
      <c r="E29" s="116" t="s">
        <v>152</v>
      </c>
      <c r="F29" s="21">
        <v>2007</v>
      </c>
      <c r="G29" s="178" t="s">
        <v>112</v>
      </c>
      <c r="H29" s="22" t="s">
        <v>46</v>
      </c>
      <c r="I29" s="20"/>
      <c r="J29" s="139">
        <v>3</v>
      </c>
      <c r="K29" s="119" t="s">
        <v>752</v>
      </c>
      <c r="L29" s="175">
        <v>22</v>
      </c>
    </row>
    <row r="30" spans="1:12" ht="29.15" customHeight="1" thickBot="1" x14ac:dyDescent="0.4">
      <c r="A30" s="176">
        <v>1</v>
      </c>
      <c r="B30" s="177">
        <v>5</v>
      </c>
      <c r="C30" s="194">
        <v>3604549</v>
      </c>
      <c r="D30" s="116" t="s">
        <v>312</v>
      </c>
      <c r="E30" s="116" t="s">
        <v>161</v>
      </c>
      <c r="F30" s="21">
        <v>2006</v>
      </c>
      <c r="G30" s="178" t="s">
        <v>45</v>
      </c>
      <c r="H30" s="22" t="s">
        <v>46</v>
      </c>
      <c r="I30" s="20"/>
      <c r="J30" s="139">
        <v>4</v>
      </c>
      <c r="K30" s="119" t="s">
        <v>753</v>
      </c>
      <c r="L30" s="175">
        <v>23</v>
      </c>
    </row>
    <row r="31" spans="1:12" ht="29.15" customHeight="1" thickBot="1" x14ac:dyDescent="0.4">
      <c r="A31" s="176">
        <v>2</v>
      </c>
      <c r="B31" s="177">
        <v>4</v>
      </c>
      <c r="C31" s="194">
        <v>3603281</v>
      </c>
      <c r="D31" s="116" t="s">
        <v>366</v>
      </c>
      <c r="E31" s="116" t="s">
        <v>43</v>
      </c>
      <c r="F31" s="21">
        <v>2007</v>
      </c>
      <c r="G31" s="178" t="s">
        <v>42</v>
      </c>
      <c r="H31" s="22" t="s">
        <v>46</v>
      </c>
      <c r="I31" s="20"/>
      <c r="J31" s="139">
        <v>3</v>
      </c>
      <c r="K31" s="119" t="s">
        <v>754</v>
      </c>
      <c r="L31" s="175">
        <v>24</v>
      </c>
    </row>
    <row r="32" spans="1:12" ht="29.15" customHeight="1" x14ac:dyDescent="0.35">
      <c r="A32" s="176">
        <v>6</v>
      </c>
      <c r="B32" s="177">
        <v>5</v>
      </c>
      <c r="C32" s="194">
        <v>3603260</v>
      </c>
      <c r="D32" s="116" t="s">
        <v>101</v>
      </c>
      <c r="E32" s="116" t="s">
        <v>81</v>
      </c>
      <c r="F32" s="21">
        <v>2007</v>
      </c>
      <c r="G32" s="178" t="s">
        <v>42</v>
      </c>
      <c r="H32" s="22" t="s">
        <v>46</v>
      </c>
      <c r="I32" s="20"/>
      <c r="J32" s="139">
        <v>4</v>
      </c>
      <c r="K32" s="119" t="s">
        <v>755</v>
      </c>
      <c r="L32" s="175">
        <v>25</v>
      </c>
    </row>
    <row r="33" spans="1:12" ht="87.5" thickBot="1" x14ac:dyDescent="0.4">
      <c r="A33" s="180">
        <v>8</v>
      </c>
      <c r="B33" s="181">
        <v>2</v>
      </c>
      <c r="C33" s="194"/>
      <c r="D33" s="182" t="s">
        <v>405</v>
      </c>
      <c r="E33" s="182" t="s">
        <v>86</v>
      </c>
      <c r="F33" s="183"/>
      <c r="G33" s="184" t="s">
        <v>55</v>
      </c>
      <c r="H33" s="185" t="s">
        <v>46</v>
      </c>
      <c r="I33" s="186"/>
      <c r="J33" s="187"/>
      <c r="K33" s="188" t="s">
        <v>851</v>
      </c>
      <c r="L33" s="179"/>
    </row>
    <row r="34" spans="1:12" ht="29.15" customHeight="1" x14ac:dyDescent="0.35">
      <c r="A34" s="165">
        <v>8</v>
      </c>
      <c r="B34" s="166">
        <v>3</v>
      </c>
      <c r="C34" s="196"/>
      <c r="D34" s="168" t="str">
        <f>IF(ISERROR(VLOOKUP(C34,[1]!tesserati[#Data],2,FALSE)),"",VLOOKUP(C34,[1]!tesserati[#Data],2,FALSE))</f>
        <v/>
      </c>
      <c r="E34" s="168" t="str">
        <f>IF(ISERROR(VLOOKUP(C34,[1]!tesserati[#Data],3,FALSE)),"",VLOOKUP(C34,[1]!tesserati[#Data],3,FALSE))</f>
        <v/>
      </c>
      <c r="F34" s="169" t="str">
        <f>IF(ISERROR(VLOOKUP(C34,[1]!tesserati[#Data],6,FALSE)),"",VLOOKUP(C34,[1]!tesserati[#Data],6,FALSE))</f>
        <v/>
      </c>
      <c r="G34" s="170" t="str">
        <f>IF(ISERROR(VLOOKUP(C34,[1]!tesserati[#Data],4,FALSE)),"",VLOOKUP(C34,[1]!tesserati[#Data],4,FALSE))</f>
        <v/>
      </c>
      <c r="H34" s="171" t="str">
        <f>IF(ISERROR(VLOOKUP(C34,[1]!tesserati[#Data],8,FALSE)),"",VLOOKUP(C34,[1]!tesserati[#Data],8,FALSE))</f>
        <v/>
      </c>
      <c r="I34" s="172"/>
      <c r="J34" s="173"/>
      <c r="K34" s="174"/>
      <c r="L34" s="179"/>
    </row>
    <row r="35" spans="1:12" ht="29.15" customHeight="1" x14ac:dyDescent="0.35">
      <c r="A35" s="176">
        <v>1</v>
      </c>
      <c r="B35" s="177">
        <v>1</v>
      </c>
      <c r="C35" s="194"/>
      <c r="D35" s="116" t="str">
        <f>IF(ISERROR(VLOOKUP(C35,[1]!tesserati[#Data],2,FALSE)),"",VLOOKUP(C35,[1]!tesserati[#Data],2,FALSE))</f>
        <v/>
      </c>
      <c r="E35" s="116" t="str">
        <f>IF(ISERROR(VLOOKUP(C35,[1]!tesserati[#Data],3,FALSE)),"",VLOOKUP(C35,[1]!tesserati[#Data],3,FALSE))</f>
        <v/>
      </c>
      <c r="F35" s="21" t="str">
        <f>IF(ISERROR(VLOOKUP(C35,[1]!tesserati[#Data],6,FALSE)),"",VLOOKUP(C35,[1]!tesserati[#Data],6,FALSE))</f>
        <v/>
      </c>
      <c r="G35" s="178" t="str">
        <f>IF(ISERROR(VLOOKUP(C35,[1]!tesserati[#Data],4,FALSE)),"",VLOOKUP(C35,[1]!tesserati[#Data],4,FALSE))</f>
        <v/>
      </c>
      <c r="H35" s="22" t="str">
        <f>IF(ISERROR(VLOOKUP(C35,[1]!tesserati[#Data],8,FALSE)),"",VLOOKUP(C35,[1]!tesserati[#Data],8,FALSE))</f>
        <v/>
      </c>
      <c r="I35" s="20"/>
      <c r="J35" s="139"/>
      <c r="K35" s="119"/>
      <c r="L35" s="179"/>
    </row>
    <row r="36" spans="1:12" ht="29.15" customHeight="1" x14ac:dyDescent="0.35">
      <c r="A36" s="176">
        <v>1</v>
      </c>
      <c r="B36" s="177">
        <v>6</v>
      </c>
      <c r="C36" s="194"/>
      <c r="D36" s="116" t="str">
        <f>IF(ISERROR(VLOOKUP(C36,[1]!tesserati[#Data],2,FALSE)),"",VLOOKUP(C36,[1]!tesserati[#Data],2,FALSE))</f>
        <v/>
      </c>
      <c r="E36" s="116" t="str">
        <f>IF(ISERROR(VLOOKUP(C36,[1]!tesserati[#Data],3,FALSE)),"",VLOOKUP(C36,[1]!tesserati[#Data],3,FALSE))</f>
        <v/>
      </c>
      <c r="F36" s="21" t="str">
        <f>IF(ISERROR(VLOOKUP(C36,[1]!tesserati[#Data],6,FALSE)),"",VLOOKUP(C36,[1]!tesserati[#Data],6,FALSE))</f>
        <v/>
      </c>
      <c r="G36" s="178" t="str">
        <f>IF(ISERROR(VLOOKUP(C36,[1]!tesserati[#Data],4,FALSE)),"",VLOOKUP(C36,[1]!tesserati[#Data],4,FALSE))</f>
        <v/>
      </c>
      <c r="H36" s="22" t="str">
        <f>IF(ISERROR(VLOOKUP(C36,[1]!tesserati[#Data],8,FALSE)),"",VLOOKUP(C36,[1]!tesserati[#Data],8,FALSE))</f>
        <v/>
      </c>
      <c r="I36" s="20"/>
      <c r="J36" s="139"/>
      <c r="K36" s="119"/>
      <c r="L36" s="179"/>
    </row>
    <row r="37" spans="1:12" ht="29.15" customHeight="1" x14ac:dyDescent="0.35">
      <c r="A37" s="176">
        <v>2</v>
      </c>
      <c r="B37" s="177">
        <v>1</v>
      </c>
      <c r="C37" s="194"/>
      <c r="D37" s="116" t="str">
        <f>IF(ISERROR(VLOOKUP(C37,[1]!tesserati[#Data],2,FALSE)),"",VLOOKUP(C37,[1]!tesserati[#Data],2,FALSE))</f>
        <v/>
      </c>
      <c r="E37" s="116" t="str">
        <f>IF(ISERROR(VLOOKUP(C37,[1]!tesserati[#Data],3,FALSE)),"",VLOOKUP(C37,[1]!tesserati[#Data],3,FALSE))</f>
        <v/>
      </c>
      <c r="F37" s="21" t="str">
        <f>IF(ISERROR(VLOOKUP(C37,[1]!tesserati[#Data],6,FALSE)),"",VLOOKUP(C37,[1]!tesserati[#Data],6,FALSE))</f>
        <v/>
      </c>
      <c r="G37" s="178" t="str">
        <f>IF(ISERROR(VLOOKUP(C37,[1]!tesserati[#Data],4,FALSE)),"",VLOOKUP(C37,[1]!tesserati[#Data],4,FALSE))</f>
        <v/>
      </c>
      <c r="H37" s="22" t="str">
        <f>IF(ISERROR(VLOOKUP(C37,[1]!tesserati[#Data],8,FALSE)),"",VLOOKUP(C37,[1]!tesserati[#Data],8,FALSE))</f>
        <v/>
      </c>
      <c r="I37" s="20"/>
      <c r="J37" s="139"/>
      <c r="K37" s="119"/>
      <c r="L37" s="179"/>
    </row>
    <row r="38" spans="1:12" ht="29.15" customHeight="1" x14ac:dyDescent="0.35">
      <c r="A38" s="176">
        <v>2</v>
      </c>
      <c r="B38" s="177">
        <v>5</v>
      </c>
      <c r="C38" s="194"/>
      <c r="D38" s="116" t="str">
        <f>IF(ISERROR(VLOOKUP(C38,[1]!tesserati[#Data],2,FALSE)),"",VLOOKUP(C38,[1]!tesserati[#Data],2,FALSE))</f>
        <v/>
      </c>
      <c r="E38" s="116" t="str">
        <f>IF(ISERROR(VLOOKUP(C38,[1]!tesserati[#Data],3,FALSE)),"",VLOOKUP(C38,[1]!tesserati[#Data],3,FALSE))</f>
        <v/>
      </c>
      <c r="F38" s="21" t="str">
        <f>IF(ISERROR(VLOOKUP(C38,[1]!tesserati[#Data],6,FALSE)),"",VLOOKUP(C38,[1]!tesserati[#Data],6,FALSE))</f>
        <v/>
      </c>
      <c r="G38" s="178" t="str">
        <f>IF(ISERROR(VLOOKUP(C38,[1]!tesserati[#Data],4,FALSE)),"",VLOOKUP(C38,[1]!tesserati[#Data],4,FALSE))</f>
        <v/>
      </c>
      <c r="H38" s="22" t="str">
        <f>IF(ISERROR(VLOOKUP(C38,[1]!tesserati[#Data],8,FALSE)),"",VLOOKUP(C38,[1]!tesserati[#Data],8,FALSE))</f>
        <v/>
      </c>
      <c r="I38" s="20"/>
      <c r="J38" s="139"/>
      <c r="K38" s="119"/>
      <c r="L38" s="179"/>
    </row>
    <row r="39" spans="1:12" ht="29.15" customHeight="1" thickBot="1" x14ac:dyDescent="0.4">
      <c r="A39" s="180">
        <v>2</v>
      </c>
      <c r="B39" s="181">
        <v>6</v>
      </c>
      <c r="C39" s="194"/>
      <c r="D39" s="182" t="str">
        <f>IF(ISERROR(VLOOKUP(C39,[1]!tesserati[#Data],2,FALSE)),"",VLOOKUP(C39,[1]!tesserati[#Data],2,FALSE))</f>
        <v/>
      </c>
      <c r="E39" s="182" t="str">
        <f>IF(ISERROR(VLOOKUP(C39,[1]!tesserati[#Data],3,FALSE)),"",VLOOKUP(C39,[1]!tesserati[#Data],3,FALSE))</f>
        <v/>
      </c>
      <c r="F39" s="183" t="str">
        <f>IF(ISERROR(VLOOKUP(C39,[1]!tesserati[#Data],6,FALSE)),"",VLOOKUP(C39,[1]!tesserati[#Data],6,FALSE))</f>
        <v/>
      </c>
      <c r="G39" s="184" t="str">
        <f>IF(ISERROR(VLOOKUP(C39,[1]!tesserati[#Data],4,FALSE)),"",VLOOKUP(C39,[1]!tesserati[#Data],4,FALSE))</f>
        <v/>
      </c>
      <c r="H39" s="185" t="str">
        <f>IF(ISERROR(VLOOKUP(C39,[1]!tesserati[#Data],8,FALSE)),"",VLOOKUP(C39,[1]!tesserati[#Data],8,FALSE))</f>
        <v/>
      </c>
      <c r="I39" s="186"/>
      <c r="J39" s="187"/>
      <c r="K39" s="188"/>
      <c r="L39" s="189"/>
    </row>
    <row r="40" spans="1:12" ht="29.15" customHeight="1" x14ac:dyDescent="0.35">
      <c r="A40" s="165">
        <v>3</v>
      </c>
      <c r="B40" s="166">
        <v>1</v>
      </c>
      <c r="C40" s="194"/>
      <c r="D40" s="168" t="str">
        <f>IF(ISERROR(VLOOKUP(C40,[1]!tesserati[#Data],2,FALSE)),"",VLOOKUP(C40,[1]!tesserati[#Data],2,FALSE))</f>
        <v/>
      </c>
      <c r="E40" s="168" t="str">
        <f>IF(ISERROR(VLOOKUP(C40,[1]!tesserati[#Data],3,FALSE)),"",VLOOKUP(C40,[1]!tesserati[#Data],3,FALSE))</f>
        <v/>
      </c>
      <c r="F40" s="169" t="str">
        <f>IF(ISERROR(VLOOKUP(C40,[1]!tesserati[#Data],6,FALSE)),"",VLOOKUP(C40,[1]!tesserati[#Data],6,FALSE))</f>
        <v/>
      </c>
      <c r="G40" s="170" t="str">
        <f>IF(ISERROR(VLOOKUP(C40,[1]!tesserati[#Data],4,FALSE)),"",VLOOKUP(C40,[1]!tesserati[#Data],4,FALSE))</f>
        <v/>
      </c>
      <c r="H40" s="171" t="str">
        <f>IF(ISERROR(VLOOKUP(C40,[1]!tesserati[#Data],8,FALSE)),"",VLOOKUP(C40,[1]!tesserati[#Data],8,FALSE))</f>
        <v/>
      </c>
      <c r="I40" s="172"/>
      <c r="J40" s="173"/>
      <c r="K40" s="174"/>
      <c r="L40" s="175"/>
    </row>
    <row r="41" spans="1:12" ht="29.15" customHeight="1" x14ac:dyDescent="0.35">
      <c r="A41" s="176">
        <v>3</v>
      </c>
      <c r="B41" s="177">
        <v>2</v>
      </c>
      <c r="C41" s="194"/>
      <c r="D41" s="116" t="str">
        <f>IF(ISERROR(VLOOKUP(C41,[1]!tesserati[#Data],2,FALSE)),"",VLOOKUP(C41,[1]!tesserati[#Data],2,FALSE))</f>
        <v/>
      </c>
      <c r="E41" s="116" t="str">
        <f>IF(ISERROR(VLOOKUP(C41,[1]!tesserati[#Data],3,FALSE)),"",VLOOKUP(C41,[1]!tesserati[#Data],3,FALSE))</f>
        <v/>
      </c>
      <c r="F41" s="21" t="str">
        <f>IF(ISERROR(VLOOKUP(C41,[1]!tesserati[#Data],6,FALSE)),"",VLOOKUP(C41,[1]!tesserati[#Data],6,FALSE))</f>
        <v/>
      </c>
      <c r="G41" s="178" t="str">
        <f>IF(ISERROR(VLOOKUP(C41,[1]!tesserati[#Data],4,FALSE)),"",VLOOKUP(C41,[1]!tesserati[#Data],4,FALSE))</f>
        <v/>
      </c>
      <c r="H41" s="22" t="str">
        <f>IF(ISERROR(VLOOKUP(C41,[1]!tesserati[#Data],8,FALSE)),"",VLOOKUP(C41,[1]!tesserati[#Data],8,FALSE))</f>
        <v/>
      </c>
      <c r="I41" s="20"/>
      <c r="J41" s="139"/>
      <c r="K41" s="119"/>
      <c r="L41" s="179"/>
    </row>
    <row r="42" spans="1:12" ht="29.15" customHeight="1" x14ac:dyDescent="0.35">
      <c r="A42" s="176">
        <v>3</v>
      </c>
      <c r="B42" s="177">
        <v>4</v>
      </c>
      <c r="C42" s="194"/>
      <c r="D42" s="116" t="str">
        <f>IF(ISERROR(VLOOKUP(C42,[1]!tesserati[#Data],2,FALSE)),"",VLOOKUP(C42,[1]!tesserati[#Data],2,FALSE))</f>
        <v/>
      </c>
      <c r="E42" s="116" t="str">
        <f>IF(ISERROR(VLOOKUP(C42,[1]!tesserati[#Data],3,FALSE)),"",VLOOKUP(C42,[1]!tesserati[#Data],3,FALSE))</f>
        <v/>
      </c>
      <c r="F42" s="21" t="str">
        <f>IF(ISERROR(VLOOKUP(C42,[1]!tesserati[#Data],6,FALSE)),"",VLOOKUP(C42,[1]!tesserati[#Data],6,FALSE))</f>
        <v/>
      </c>
      <c r="G42" s="178" t="str">
        <f>IF(ISERROR(VLOOKUP(C42,[1]!tesserati[#Data],4,FALSE)),"",VLOOKUP(C42,[1]!tesserati[#Data],4,FALSE))</f>
        <v/>
      </c>
      <c r="H42" s="22" t="str">
        <f>IF(ISERROR(VLOOKUP(C42,[1]!tesserati[#Data],8,FALSE)),"",VLOOKUP(C42,[1]!tesserati[#Data],8,FALSE))</f>
        <v/>
      </c>
      <c r="I42" s="20"/>
      <c r="J42" s="139"/>
      <c r="K42" s="119"/>
      <c r="L42" s="179"/>
    </row>
    <row r="43" spans="1:12" ht="29.15" customHeight="1" x14ac:dyDescent="0.35">
      <c r="A43" s="176">
        <v>3</v>
      </c>
      <c r="B43" s="177">
        <v>5</v>
      </c>
      <c r="C43" s="194"/>
      <c r="D43" s="116" t="str">
        <f>IF(ISERROR(VLOOKUP(C43,[1]!tesserati[#Data],2,FALSE)),"",VLOOKUP(C43,[1]!tesserati[#Data],2,FALSE))</f>
        <v/>
      </c>
      <c r="E43" s="116" t="str">
        <f>IF(ISERROR(VLOOKUP(C43,[1]!tesserati[#Data],3,FALSE)),"",VLOOKUP(C43,[1]!tesserati[#Data],3,FALSE))</f>
        <v/>
      </c>
      <c r="F43" s="21" t="str">
        <f>IF(ISERROR(VLOOKUP(C43,[1]!tesserati[#Data],6,FALSE)),"",VLOOKUP(C43,[1]!tesserati[#Data],6,FALSE))</f>
        <v/>
      </c>
      <c r="G43" s="178" t="str">
        <f>IF(ISERROR(VLOOKUP(C43,[1]!tesserati[#Data],4,FALSE)),"",VLOOKUP(C43,[1]!tesserati[#Data],4,FALSE))</f>
        <v/>
      </c>
      <c r="H43" s="22" t="str">
        <f>IF(ISERROR(VLOOKUP(C43,[1]!tesserati[#Data],8,FALSE)),"",VLOOKUP(C43,[1]!tesserati[#Data],8,FALSE))</f>
        <v/>
      </c>
      <c r="I43" s="20"/>
      <c r="J43" s="139"/>
      <c r="K43" s="119"/>
      <c r="L43" s="179"/>
    </row>
    <row r="44" spans="1:12" ht="29.15" customHeight="1" x14ac:dyDescent="0.35">
      <c r="A44" s="176">
        <v>4</v>
      </c>
      <c r="B44" s="177">
        <v>1</v>
      </c>
      <c r="C44" s="194"/>
      <c r="D44" s="116" t="str">
        <f>IF(ISERROR(VLOOKUP(C44,[1]!tesserati[#Data],2,FALSE)),"",VLOOKUP(C44,[1]!tesserati[#Data],2,FALSE))</f>
        <v/>
      </c>
      <c r="E44" s="116" t="str">
        <f>IF(ISERROR(VLOOKUP(C44,[1]!tesserati[#Data],3,FALSE)),"",VLOOKUP(C44,[1]!tesserati[#Data],3,FALSE))</f>
        <v/>
      </c>
      <c r="F44" s="21" t="str">
        <f>IF(ISERROR(VLOOKUP(C44,[1]!tesserati[#Data],6,FALSE)),"",VLOOKUP(C44,[1]!tesserati[#Data],6,FALSE))</f>
        <v/>
      </c>
      <c r="G44" s="178" t="str">
        <f>IF(ISERROR(VLOOKUP(C44,[1]!tesserati[#Data],4,FALSE)),"",VLOOKUP(C44,[1]!tesserati[#Data],4,FALSE))</f>
        <v/>
      </c>
      <c r="H44" s="22" t="str">
        <f>IF(ISERROR(VLOOKUP(C44,[1]!tesserati[#Data],8,FALSE)),"",VLOOKUP(C44,[1]!tesserati[#Data],8,FALSE))</f>
        <v/>
      </c>
      <c r="I44" s="20"/>
      <c r="J44" s="139"/>
      <c r="K44" s="119"/>
      <c r="L44" s="179"/>
    </row>
    <row r="45" spans="1:12" ht="29.15" customHeight="1" thickBot="1" x14ac:dyDescent="0.4">
      <c r="A45" s="180">
        <v>4</v>
      </c>
      <c r="B45" s="181">
        <v>2</v>
      </c>
      <c r="C45" s="194"/>
      <c r="D45" s="182" t="str">
        <f>IF(ISERROR(VLOOKUP(C45,[1]!tesserati[#Data],2,FALSE)),"",VLOOKUP(C45,[1]!tesserati[#Data],2,FALSE))</f>
        <v/>
      </c>
      <c r="E45" s="182" t="str">
        <f>IF(ISERROR(VLOOKUP(C45,[1]!tesserati[#Data],3,FALSE)),"",VLOOKUP(C45,[1]!tesserati[#Data],3,FALSE))</f>
        <v/>
      </c>
      <c r="F45" s="183" t="str">
        <f>IF(ISERROR(VLOOKUP(C45,[1]!tesserati[#Data],6,FALSE)),"",VLOOKUP(C45,[1]!tesserati[#Data],6,FALSE))</f>
        <v/>
      </c>
      <c r="G45" s="184" t="str">
        <f>IF(ISERROR(VLOOKUP(C45,[1]!tesserati[#Data],4,FALSE)),"",VLOOKUP(C45,[1]!tesserati[#Data],4,FALSE))</f>
        <v/>
      </c>
      <c r="H45" s="185" t="str">
        <f>IF(ISERROR(VLOOKUP(C45,[1]!tesserati[#Data],8,FALSE)),"",VLOOKUP(C45,[1]!tesserati[#Data],8,FALSE))</f>
        <v/>
      </c>
      <c r="I45" s="186"/>
      <c r="J45" s="187"/>
      <c r="K45" s="188"/>
      <c r="L45" s="189"/>
    </row>
    <row r="46" spans="1:12" ht="29.15" customHeight="1" x14ac:dyDescent="0.35">
      <c r="A46" s="165">
        <v>4</v>
      </c>
      <c r="B46" s="166">
        <v>5</v>
      </c>
      <c r="C46" s="194"/>
      <c r="D46" s="168" t="str">
        <f>IF(ISERROR(VLOOKUP(C46,[1]!tesserati[#Data],2,FALSE)),"",VLOOKUP(C46,[1]!tesserati[#Data],2,FALSE))</f>
        <v/>
      </c>
      <c r="E46" s="168" t="str">
        <f>IF(ISERROR(VLOOKUP(C46,[1]!tesserati[#Data],3,FALSE)),"",VLOOKUP(C46,[1]!tesserati[#Data],3,FALSE))</f>
        <v/>
      </c>
      <c r="F46" s="169" t="str">
        <f>IF(ISERROR(VLOOKUP(C46,[1]!tesserati[#Data],6,FALSE)),"",VLOOKUP(C46,[1]!tesserati[#Data],6,FALSE))</f>
        <v/>
      </c>
      <c r="G46" s="170" t="str">
        <f>IF(ISERROR(VLOOKUP(C46,[1]!tesserati[#Data],4,FALSE)),"",VLOOKUP(C46,[1]!tesserati[#Data],4,FALSE))</f>
        <v/>
      </c>
      <c r="H46" s="171" t="str">
        <f>IF(ISERROR(VLOOKUP(C46,[1]!tesserati[#Data],8,FALSE)),"",VLOOKUP(C46,[1]!tesserati[#Data],8,FALSE))</f>
        <v/>
      </c>
      <c r="I46" s="172"/>
      <c r="J46" s="173"/>
      <c r="K46" s="174"/>
      <c r="L46" s="175"/>
    </row>
    <row r="47" spans="1:12" ht="29.15" customHeight="1" x14ac:dyDescent="0.35">
      <c r="A47" s="176">
        <v>5</v>
      </c>
      <c r="B47" s="177">
        <v>1</v>
      </c>
      <c r="C47" s="194"/>
      <c r="D47" s="116" t="str">
        <f>IF(ISERROR(VLOOKUP(C47,[1]!tesserati[#Data],2,FALSE)),"",VLOOKUP(C47,[1]!tesserati[#Data],2,FALSE))</f>
        <v/>
      </c>
      <c r="E47" s="116" t="str">
        <f>IF(ISERROR(VLOOKUP(C47,[1]!tesserati[#Data],3,FALSE)),"",VLOOKUP(C47,[1]!tesserati[#Data],3,FALSE))</f>
        <v/>
      </c>
      <c r="F47" s="21" t="str">
        <f>IF(ISERROR(VLOOKUP(C47,[1]!tesserati[#Data],6,FALSE)),"",VLOOKUP(C47,[1]!tesserati[#Data],6,FALSE))</f>
        <v/>
      </c>
      <c r="G47" s="178" t="str">
        <f>IF(ISERROR(VLOOKUP(C47,[1]!tesserati[#Data],4,FALSE)),"",VLOOKUP(C47,[1]!tesserati[#Data],4,FALSE))</f>
        <v/>
      </c>
      <c r="H47" s="22" t="str">
        <f>IF(ISERROR(VLOOKUP(C47,[1]!tesserati[#Data],8,FALSE)),"",VLOOKUP(C47,[1]!tesserati[#Data],8,FALSE))</f>
        <v/>
      </c>
      <c r="I47" s="20"/>
      <c r="J47" s="139"/>
      <c r="K47" s="119"/>
      <c r="L47" s="179"/>
    </row>
    <row r="48" spans="1:12" ht="29.15" customHeight="1" x14ac:dyDescent="0.35">
      <c r="A48" s="176">
        <v>5</v>
      </c>
      <c r="B48" s="177">
        <v>2</v>
      </c>
      <c r="C48" s="194"/>
      <c r="D48" s="116" t="str">
        <f>IF(ISERROR(VLOOKUP(C48,[1]!tesserati[#Data],2,FALSE)),"",VLOOKUP(C48,[1]!tesserati[#Data],2,FALSE))</f>
        <v/>
      </c>
      <c r="E48" s="116" t="str">
        <f>IF(ISERROR(VLOOKUP(C48,[1]!tesserati[#Data],3,FALSE)),"",VLOOKUP(C48,[1]!tesserati[#Data],3,FALSE))</f>
        <v/>
      </c>
      <c r="F48" s="21" t="str">
        <f>IF(ISERROR(VLOOKUP(C48,[1]!tesserati[#Data],6,FALSE)),"",VLOOKUP(C48,[1]!tesserati[#Data],6,FALSE))</f>
        <v/>
      </c>
      <c r="G48" s="178" t="str">
        <f>IF(ISERROR(VLOOKUP(C48,[1]!tesserati[#Data],4,FALSE)),"",VLOOKUP(C48,[1]!tesserati[#Data],4,FALSE))</f>
        <v/>
      </c>
      <c r="H48" s="22" t="str">
        <f>IF(ISERROR(VLOOKUP(C48,[1]!tesserati[#Data],8,FALSE)),"",VLOOKUP(C48,[1]!tesserati[#Data],8,FALSE))</f>
        <v/>
      </c>
      <c r="I48" s="20"/>
      <c r="J48" s="139"/>
      <c r="K48" s="119"/>
      <c r="L48" s="179"/>
    </row>
    <row r="49" spans="1:12" ht="29.15" customHeight="1" x14ac:dyDescent="0.35">
      <c r="A49" s="176">
        <v>5</v>
      </c>
      <c r="B49" s="177">
        <v>5</v>
      </c>
      <c r="C49" s="194"/>
      <c r="D49" s="116" t="str">
        <f>IF(ISERROR(VLOOKUP(C49,[1]!tesserati[#Data],2,FALSE)),"",VLOOKUP(C49,[1]!tesserati[#Data],2,FALSE))</f>
        <v/>
      </c>
      <c r="E49" s="116" t="str">
        <f>IF(ISERROR(VLOOKUP(C49,[1]!tesserati[#Data],3,FALSE)),"",VLOOKUP(C49,[1]!tesserati[#Data],3,FALSE))</f>
        <v/>
      </c>
      <c r="F49" s="21" t="str">
        <f>IF(ISERROR(VLOOKUP(C49,[1]!tesserati[#Data],6,FALSE)),"",VLOOKUP(C49,[1]!tesserati[#Data],6,FALSE))</f>
        <v/>
      </c>
      <c r="G49" s="178" t="str">
        <f>IF(ISERROR(VLOOKUP(C49,[1]!tesserati[#Data],4,FALSE)),"",VLOOKUP(C49,[1]!tesserati[#Data],4,FALSE))</f>
        <v/>
      </c>
      <c r="H49" s="22" t="str">
        <f>IF(ISERROR(VLOOKUP(C49,[1]!tesserati[#Data],8,FALSE)),"",VLOOKUP(C49,[1]!tesserati[#Data],8,FALSE))</f>
        <v/>
      </c>
      <c r="I49" s="20"/>
      <c r="J49" s="139"/>
      <c r="K49" s="119"/>
      <c r="L49" s="179"/>
    </row>
    <row r="50" spans="1:12" ht="29.15" customHeight="1" x14ac:dyDescent="0.35">
      <c r="A50" s="176">
        <v>6</v>
      </c>
      <c r="B50" s="177">
        <v>1</v>
      </c>
      <c r="C50" s="194" t="s">
        <v>37</v>
      </c>
      <c r="D50" s="116" t="str">
        <f>IF(ISERROR(VLOOKUP(C50,[1]!tesserati[#Data],2,FALSE)),"",VLOOKUP(C50,[1]!tesserati[#Data],2,FALSE))</f>
        <v/>
      </c>
      <c r="E50" s="116" t="str">
        <f>IF(ISERROR(VLOOKUP(C50,[1]!tesserati[#Data],3,FALSE)),"",VLOOKUP(C50,[1]!tesserati[#Data],3,FALSE))</f>
        <v/>
      </c>
      <c r="F50" s="21" t="str">
        <f>IF(ISERROR(VLOOKUP(C50,[1]!tesserati[#Data],6,FALSE)),"",VLOOKUP(C50,[1]!tesserati[#Data],6,FALSE))</f>
        <v/>
      </c>
      <c r="G50" s="178" t="str">
        <f>IF(ISERROR(VLOOKUP(C50,[1]!tesserati[#Data],4,FALSE)),"",VLOOKUP(C50,[1]!tesserati[#Data],4,FALSE))</f>
        <v/>
      </c>
      <c r="H50" s="22" t="str">
        <f>IF(ISERROR(VLOOKUP(C50,[1]!tesserati[#Data],8,FALSE)),"",VLOOKUP(C50,[1]!tesserati[#Data],8,FALSE))</f>
        <v/>
      </c>
      <c r="I50" s="20"/>
      <c r="J50" s="139"/>
      <c r="K50" s="119"/>
      <c r="L50" s="179"/>
    </row>
    <row r="51" spans="1:12" ht="29.15" customHeight="1" thickBot="1" x14ac:dyDescent="0.4">
      <c r="A51" s="180">
        <v>6</v>
      </c>
      <c r="B51" s="181">
        <v>6</v>
      </c>
      <c r="C51" s="194" t="s">
        <v>37</v>
      </c>
      <c r="D51" s="182" t="str">
        <f>IF(ISERROR(VLOOKUP(C51,[1]!tesserati[#Data],2,FALSE)),"",VLOOKUP(C51,[1]!tesserati[#Data],2,FALSE))</f>
        <v/>
      </c>
      <c r="E51" s="182" t="str">
        <f>IF(ISERROR(VLOOKUP(C51,[1]!tesserati[#Data],3,FALSE)),"",VLOOKUP(C51,[1]!tesserati[#Data],3,FALSE))</f>
        <v/>
      </c>
      <c r="F51" s="183" t="str">
        <f>IF(ISERROR(VLOOKUP(C51,[1]!tesserati[#Data],6,FALSE)),"",VLOOKUP(C51,[1]!tesserati[#Data],6,FALSE))</f>
        <v/>
      </c>
      <c r="G51" s="184" t="str">
        <f>IF(ISERROR(VLOOKUP(C51,[1]!tesserati[#Data],4,FALSE)),"",VLOOKUP(C51,[1]!tesserati[#Data],4,FALSE))</f>
        <v/>
      </c>
      <c r="H51" s="185" t="str">
        <f>IF(ISERROR(VLOOKUP(C51,[1]!tesserati[#Data],8,FALSE)),"",VLOOKUP(C51,[1]!tesserati[#Data],8,FALSE))</f>
        <v/>
      </c>
      <c r="I51" s="186"/>
      <c r="J51" s="187"/>
      <c r="K51" s="188"/>
      <c r="L51" s="189"/>
    </row>
    <row r="52" spans="1:12" ht="29.15" customHeight="1" x14ac:dyDescent="0.35">
      <c r="A52" s="165">
        <v>7</v>
      </c>
      <c r="B52" s="166">
        <v>1</v>
      </c>
      <c r="C52" s="196" t="s">
        <v>37</v>
      </c>
      <c r="D52" s="168" t="str">
        <f>IF(ISERROR(VLOOKUP(C52,[1]!tesserati[#Data],2,FALSE)),"",VLOOKUP(C52,[1]!tesserati[#Data],2,FALSE))</f>
        <v/>
      </c>
      <c r="E52" s="168" t="str">
        <f>IF(ISERROR(VLOOKUP(C52,[1]!tesserati[#Data],3,FALSE)),"",VLOOKUP(C52,[1]!tesserati[#Data],3,FALSE))</f>
        <v/>
      </c>
      <c r="F52" s="169" t="str">
        <f>IF(ISERROR(VLOOKUP(C52,[1]!tesserati[#Data],6,FALSE)),"",VLOOKUP(C52,[1]!tesserati[#Data],6,FALSE))</f>
        <v/>
      </c>
      <c r="G52" s="170" t="str">
        <f>IF(ISERROR(VLOOKUP(C52,[1]!tesserati[#Data],4,FALSE)),"",VLOOKUP(C52,[1]!tesserati[#Data],4,FALSE))</f>
        <v/>
      </c>
      <c r="H52" s="171" t="str">
        <f>IF(ISERROR(VLOOKUP(C52,[1]!tesserati[#Data],8,FALSE)),"",VLOOKUP(C52,[1]!tesserati[#Data],8,FALSE))</f>
        <v/>
      </c>
      <c r="I52" s="172"/>
      <c r="J52" s="173"/>
      <c r="K52" s="174"/>
      <c r="L52" s="175"/>
    </row>
    <row r="53" spans="1:12" ht="29.15" customHeight="1" x14ac:dyDescent="0.35">
      <c r="A53" s="176">
        <v>7</v>
      </c>
      <c r="B53" s="177">
        <v>2</v>
      </c>
      <c r="C53" s="194"/>
      <c r="D53" s="116" t="str">
        <f>IF(ISERROR(VLOOKUP(C53,[1]!tesserati[#Data],2,FALSE)),"",VLOOKUP(C53,[1]!tesserati[#Data],2,FALSE))</f>
        <v/>
      </c>
      <c r="E53" s="116" t="str">
        <f>IF(ISERROR(VLOOKUP(C53,[1]!tesserati[#Data],3,FALSE)),"",VLOOKUP(C53,[1]!tesserati[#Data],3,FALSE))</f>
        <v/>
      </c>
      <c r="F53" s="21" t="str">
        <f>IF(ISERROR(VLOOKUP(C53,[1]!tesserati[#Data],6,FALSE)),"",VLOOKUP(C53,[1]!tesserati[#Data],6,FALSE))</f>
        <v/>
      </c>
      <c r="G53" s="178" t="str">
        <f>IF(ISERROR(VLOOKUP(C53,[1]!tesserati[#Data],4,FALSE)),"",VLOOKUP(C53,[1]!tesserati[#Data],4,FALSE))</f>
        <v/>
      </c>
      <c r="H53" s="22" t="str">
        <f>IF(ISERROR(VLOOKUP(C53,[1]!tesserati[#Data],8,FALSE)),"",VLOOKUP(C53,[1]!tesserati[#Data],8,FALSE))</f>
        <v/>
      </c>
      <c r="I53" s="20"/>
      <c r="J53" s="139"/>
      <c r="K53" s="119"/>
      <c r="L53" s="179"/>
    </row>
    <row r="54" spans="1:12" ht="29.15" customHeight="1" x14ac:dyDescent="0.35">
      <c r="A54" s="176">
        <v>7</v>
      </c>
      <c r="B54" s="177">
        <v>5</v>
      </c>
      <c r="C54" s="194"/>
      <c r="D54" s="116" t="str">
        <f>IF(ISERROR(VLOOKUP(C54,[1]!tesserati[#Data],2,FALSE)),"",VLOOKUP(C54,[1]!tesserati[#Data],2,FALSE))</f>
        <v/>
      </c>
      <c r="E54" s="116" t="str">
        <f>IF(ISERROR(VLOOKUP(C54,[1]!tesserati[#Data],3,FALSE)),"",VLOOKUP(C54,[1]!tesserati[#Data],3,FALSE))</f>
        <v/>
      </c>
      <c r="F54" s="21" t="str">
        <f>IF(ISERROR(VLOOKUP(C54,[1]!tesserati[#Data],6,FALSE)),"",VLOOKUP(C54,[1]!tesserati[#Data],6,FALSE))</f>
        <v/>
      </c>
      <c r="G54" s="178" t="str">
        <f>IF(ISERROR(VLOOKUP(C54,[1]!tesserati[#Data],4,FALSE)),"",VLOOKUP(C54,[1]!tesserati[#Data],4,FALSE))</f>
        <v/>
      </c>
      <c r="H54" s="22" t="str">
        <f>IF(ISERROR(VLOOKUP(C54,[1]!tesserati[#Data],8,FALSE)),"",VLOOKUP(C54,[1]!tesserati[#Data],8,FALSE))</f>
        <v/>
      </c>
      <c r="I54" s="20"/>
      <c r="J54" s="139"/>
      <c r="K54" s="119"/>
      <c r="L54" s="179"/>
    </row>
    <row r="55" spans="1:12" ht="29.15" customHeight="1" x14ac:dyDescent="0.35">
      <c r="A55" s="176">
        <v>7</v>
      </c>
      <c r="B55" s="177">
        <v>6</v>
      </c>
      <c r="C55" s="196" t="s">
        <v>37</v>
      </c>
      <c r="D55" s="116" t="str">
        <f>IF(ISERROR(VLOOKUP(C55,[1]!tesserati[#Data],2,FALSE)),"",VLOOKUP(C55,[1]!tesserati[#Data],2,FALSE))</f>
        <v/>
      </c>
      <c r="E55" s="116" t="str">
        <f>IF(ISERROR(VLOOKUP(C55,[1]!tesserati[#Data],3,FALSE)),"",VLOOKUP(C55,[1]!tesserati[#Data],3,FALSE))</f>
        <v/>
      </c>
      <c r="F55" s="21" t="str">
        <f>IF(ISERROR(VLOOKUP(C55,[1]!tesserati[#Data],6,FALSE)),"",VLOOKUP(C55,[1]!tesserati[#Data],6,FALSE))</f>
        <v/>
      </c>
      <c r="G55" s="178" t="str">
        <f>IF(ISERROR(VLOOKUP(C55,[1]!tesserati[#Data],4,FALSE)),"",VLOOKUP(C55,[1]!tesserati[#Data],4,FALSE))</f>
        <v/>
      </c>
      <c r="H55" s="22" t="str">
        <f>IF(ISERROR(VLOOKUP(C55,[1]!tesserati[#Data],8,FALSE)),"",VLOOKUP(C55,[1]!tesserati[#Data],8,FALSE))</f>
        <v/>
      </c>
      <c r="I55" s="20"/>
      <c r="J55" s="139"/>
      <c r="K55" s="119"/>
      <c r="L55" s="179"/>
    </row>
    <row r="56" spans="1:12" ht="29.15" customHeight="1" x14ac:dyDescent="0.35">
      <c r="A56" s="176">
        <v>8</v>
      </c>
      <c r="B56" s="177">
        <v>1</v>
      </c>
      <c r="C56" s="197"/>
      <c r="D56" s="116" t="str">
        <f>IF(ISERROR(VLOOKUP(C56,[1]!tesserati[#Data],2,FALSE)),"",VLOOKUP(C56,[1]!tesserati[#Data],2,FALSE))</f>
        <v/>
      </c>
      <c r="E56" s="116" t="str">
        <f>IF(ISERROR(VLOOKUP(C56,[1]!tesserati[#Data],3,FALSE)),"",VLOOKUP(C56,[1]!tesserati[#Data],3,FALSE))</f>
        <v/>
      </c>
      <c r="F56" s="21" t="str">
        <f>IF(ISERROR(VLOOKUP(C56,[1]!tesserati[#Data],6,FALSE)),"",VLOOKUP(C56,[1]!tesserati[#Data],6,FALSE))</f>
        <v/>
      </c>
      <c r="G56" s="178" t="str">
        <f>IF(ISERROR(VLOOKUP(C56,[1]!tesserati[#Data],4,FALSE)),"",VLOOKUP(C56,[1]!tesserati[#Data],4,FALSE))</f>
        <v/>
      </c>
      <c r="H56" s="22" t="str">
        <f>IF(ISERROR(VLOOKUP(C56,[1]!tesserati[#Data],8,FALSE)),"",VLOOKUP(C56,[1]!tesserati[#Data],8,FALSE))</f>
        <v/>
      </c>
      <c r="I56" s="20"/>
      <c r="J56" s="139"/>
      <c r="K56" s="119"/>
      <c r="L56" s="179"/>
    </row>
    <row r="57" spans="1:12" ht="29.15" customHeight="1" thickBot="1" x14ac:dyDescent="0.4">
      <c r="A57" s="180">
        <v>8</v>
      </c>
      <c r="B57" s="181">
        <v>6</v>
      </c>
      <c r="C57" s="190"/>
      <c r="D57" s="182" t="str">
        <f>IF(ISERROR(VLOOKUP(C57,[1]!tesserati[#Data],2,FALSE)),"",VLOOKUP(C57,[1]!tesserati[#Data],2,FALSE))</f>
        <v/>
      </c>
      <c r="E57" s="182" t="str">
        <f>IF(ISERROR(VLOOKUP(C57,[1]!tesserati[#Data],3,FALSE)),"",VLOOKUP(C57,[1]!tesserati[#Data],3,FALSE))</f>
        <v/>
      </c>
      <c r="F57" s="183" t="str">
        <f>IF(ISERROR(VLOOKUP(C57,[1]!tesserati[#Data],6,FALSE)),"",VLOOKUP(C57,[1]!tesserati[#Data],6,FALSE))</f>
        <v/>
      </c>
      <c r="G57" s="184" t="str">
        <f>IF(ISERROR(VLOOKUP(C57,[1]!tesserati[#Data],4,FALSE)),"",VLOOKUP(C57,[1]!tesserati[#Data],4,FALSE))</f>
        <v/>
      </c>
      <c r="H57" s="185" t="str">
        <f>IF(ISERROR(VLOOKUP(C57,[1]!tesserati[#Data],8,FALSE)),"",VLOOKUP(C57,[1]!tesserati[#Data],8,FALSE))</f>
        <v/>
      </c>
      <c r="I57" s="186"/>
      <c r="J57" s="187"/>
      <c r="K57" s="188"/>
      <c r="L57" s="189"/>
    </row>
    <row r="58" spans="1:12" ht="29.15" customHeight="1" x14ac:dyDescent="0.35">
      <c r="A58" s="165">
        <v>9</v>
      </c>
      <c r="B58" s="166">
        <v>1</v>
      </c>
      <c r="C58" s="191"/>
      <c r="D58" s="168" t="str">
        <f>IF(ISERROR(VLOOKUP(C58,[1]!tesserati[#Data],2,FALSE)),"",VLOOKUP(C58,[1]!tesserati[#Data],2,FALSE))</f>
        <v/>
      </c>
      <c r="E58" s="168" t="str">
        <f>IF(ISERROR(VLOOKUP(C58,[1]!tesserati[#Data],3,FALSE)),"",VLOOKUP(C58,[1]!tesserati[#Data],3,FALSE))</f>
        <v/>
      </c>
      <c r="F58" s="169" t="str">
        <f>IF(ISERROR(VLOOKUP(C58,[1]!tesserati[#Data],6,FALSE)),"",VLOOKUP(C58,[1]!tesserati[#Data],6,FALSE))</f>
        <v/>
      </c>
      <c r="G58" s="170" t="str">
        <f>IF(ISERROR(VLOOKUP(C58,[1]!tesserati[#Data],4,FALSE)),"",VLOOKUP(C58,[1]!tesserati[#Data],4,FALSE))</f>
        <v/>
      </c>
      <c r="H58" s="171" t="str">
        <f>IF(ISERROR(VLOOKUP(C58,[1]!tesserati[#Data],8,FALSE)),"",VLOOKUP(C58,[1]!tesserati[#Data],8,FALSE))</f>
        <v/>
      </c>
      <c r="I58" s="172"/>
      <c r="J58" s="173"/>
      <c r="K58" s="174"/>
      <c r="L58" s="175"/>
    </row>
    <row r="59" spans="1:12" ht="29.15" customHeight="1" x14ac:dyDescent="0.35">
      <c r="A59" s="176">
        <v>9</v>
      </c>
      <c r="B59" s="177">
        <v>2</v>
      </c>
      <c r="C59" s="153"/>
      <c r="D59" s="116" t="str">
        <f>IF(ISERROR(VLOOKUP(C59,[1]!tesserati[#Data],2,FALSE)),"",VLOOKUP(C59,[1]!tesserati[#Data],2,FALSE))</f>
        <v/>
      </c>
      <c r="E59" s="116" t="str">
        <f>IF(ISERROR(VLOOKUP(C59,[1]!tesserati[#Data],3,FALSE)),"",VLOOKUP(C59,[1]!tesserati[#Data],3,FALSE))</f>
        <v/>
      </c>
      <c r="F59" s="21" t="str">
        <f>IF(ISERROR(VLOOKUP(C59,[1]!tesserati[#Data],6,FALSE)),"",VLOOKUP(C59,[1]!tesserati[#Data],6,FALSE))</f>
        <v/>
      </c>
      <c r="G59" s="178" t="str">
        <f>IF(ISERROR(VLOOKUP(C59,[1]!tesserati[#Data],4,FALSE)),"",VLOOKUP(C59,[1]!tesserati[#Data],4,FALSE))</f>
        <v/>
      </c>
      <c r="H59" s="22" t="str">
        <f>IF(ISERROR(VLOOKUP(C59,[1]!tesserati[#Data],8,FALSE)),"",VLOOKUP(C59,[1]!tesserati[#Data],8,FALSE))</f>
        <v/>
      </c>
      <c r="I59" s="20"/>
      <c r="J59" s="139"/>
      <c r="K59" s="119"/>
      <c r="L59" s="179"/>
    </row>
    <row r="60" spans="1:12" ht="29.15" customHeight="1" x14ac:dyDescent="0.35">
      <c r="A60" s="176">
        <v>9</v>
      </c>
      <c r="B60" s="177">
        <v>3</v>
      </c>
      <c r="C60" s="153"/>
      <c r="D60" s="116" t="str">
        <f>IF(ISERROR(VLOOKUP(C60,[1]!tesserati[#Data],2,FALSE)),"",VLOOKUP(C60,[1]!tesserati[#Data],2,FALSE))</f>
        <v/>
      </c>
      <c r="E60" s="116" t="str">
        <f>IF(ISERROR(VLOOKUP(C60,[1]!tesserati[#Data],3,FALSE)),"",VLOOKUP(C60,[1]!tesserati[#Data],3,FALSE))</f>
        <v/>
      </c>
      <c r="F60" s="21" t="str">
        <f>IF(ISERROR(VLOOKUP(C60,[1]!tesserati[#Data],6,FALSE)),"",VLOOKUP(C60,[1]!tesserati[#Data],6,FALSE))</f>
        <v/>
      </c>
      <c r="G60" s="178" t="str">
        <f>IF(ISERROR(VLOOKUP(C60,[1]!tesserati[#Data],4,FALSE)),"",VLOOKUP(C60,[1]!tesserati[#Data],4,FALSE))</f>
        <v/>
      </c>
      <c r="H60" s="22" t="str">
        <f>IF(ISERROR(VLOOKUP(C60,[1]!tesserati[#Data],8,FALSE)),"",VLOOKUP(C60,[1]!tesserati[#Data],8,FALSE))</f>
        <v/>
      </c>
      <c r="I60" s="20"/>
      <c r="J60" s="139"/>
      <c r="K60" s="119"/>
      <c r="L60" s="179"/>
    </row>
    <row r="61" spans="1:12" ht="29.15" customHeight="1" x14ac:dyDescent="0.35">
      <c r="A61" s="176">
        <v>9</v>
      </c>
      <c r="B61" s="177">
        <v>4</v>
      </c>
      <c r="C61" s="153"/>
      <c r="D61" s="116" t="str">
        <f>IF(ISERROR(VLOOKUP(C61,[1]!tesserati[#Data],2,FALSE)),"",VLOOKUP(C61,[1]!tesserati[#Data],2,FALSE))</f>
        <v/>
      </c>
      <c r="E61" s="116" t="str">
        <f>IF(ISERROR(VLOOKUP(C61,[1]!tesserati[#Data],3,FALSE)),"",VLOOKUP(C61,[1]!tesserati[#Data],3,FALSE))</f>
        <v/>
      </c>
      <c r="F61" s="21" t="str">
        <f>IF(ISERROR(VLOOKUP(C61,[1]!tesserati[#Data],6,FALSE)),"",VLOOKUP(C61,[1]!tesserati[#Data],6,FALSE))</f>
        <v/>
      </c>
      <c r="G61" s="178" t="str">
        <f>IF(ISERROR(VLOOKUP(C61,[1]!tesserati[#Data],4,FALSE)),"",VLOOKUP(C61,[1]!tesserati[#Data],4,FALSE))</f>
        <v/>
      </c>
      <c r="H61" s="22" t="str">
        <f>IF(ISERROR(VLOOKUP(C61,[1]!tesserati[#Data],8,FALSE)),"",VLOOKUP(C61,[1]!tesserati[#Data],8,FALSE))</f>
        <v/>
      </c>
      <c r="I61" s="20"/>
      <c r="J61" s="139"/>
      <c r="K61" s="119"/>
      <c r="L61" s="179"/>
    </row>
    <row r="62" spans="1:12" ht="29.15" customHeight="1" x14ac:dyDescent="0.35">
      <c r="A62" s="176">
        <v>9</v>
      </c>
      <c r="B62" s="177">
        <v>5</v>
      </c>
      <c r="C62" s="153"/>
      <c r="D62" s="116" t="str">
        <f>IF(ISERROR(VLOOKUP(C62,[1]!tesserati[#Data],2,FALSE)),"",VLOOKUP(C62,[1]!tesserati[#Data],2,FALSE))</f>
        <v/>
      </c>
      <c r="E62" s="116" t="str">
        <f>IF(ISERROR(VLOOKUP(C62,[1]!tesserati[#Data],3,FALSE)),"",VLOOKUP(C62,[1]!tesserati[#Data],3,FALSE))</f>
        <v/>
      </c>
      <c r="F62" s="21" t="str">
        <f>IF(ISERROR(VLOOKUP(C62,[1]!tesserati[#Data],6,FALSE)),"",VLOOKUP(C62,[1]!tesserati[#Data],6,FALSE))</f>
        <v/>
      </c>
      <c r="G62" s="178" t="str">
        <f>IF(ISERROR(VLOOKUP(C62,[1]!tesserati[#Data],4,FALSE)),"",VLOOKUP(C62,[1]!tesserati[#Data],4,FALSE))</f>
        <v/>
      </c>
      <c r="H62" s="22" t="str">
        <f>IF(ISERROR(VLOOKUP(C62,[1]!tesserati[#Data],8,FALSE)),"",VLOOKUP(C62,[1]!tesserati[#Data],8,FALSE))</f>
        <v/>
      </c>
      <c r="I62" s="20"/>
      <c r="J62" s="139"/>
      <c r="K62" s="119"/>
      <c r="L62" s="179"/>
    </row>
    <row r="63" spans="1:12" ht="29.15" customHeight="1" thickBot="1" x14ac:dyDescent="0.4">
      <c r="A63" s="180">
        <v>9</v>
      </c>
      <c r="B63" s="181">
        <v>6</v>
      </c>
      <c r="C63" s="190"/>
      <c r="D63" s="182" t="str">
        <f>IF(ISERROR(VLOOKUP(C63,[1]!tesserati[#Data],2,FALSE)),"",VLOOKUP(C63,[1]!tesserati[#Data],2,FALSE))</f>
        <v/>
      </c>
      <c r="E63" s="182" t="str">
        <f>IF(ISERROR(VLOOKUP(C63,[1]!tesserati[#Data],3,FALSE)),"",VLOOKUP(C63,[1]!tesserati[#Data],3,FALSE))</f>
        <v/>
      </c>
      <c r="F63" s="183" t="str">
        <f>IF(ISERROR(VLOOKUP(C63,[1]!tesserati[#Data],6,FALSE)),"",VLOOKUP(C63,[1]!tesserati[#Data],6,FALSE))</f>
        <v/>
      </c>
      <c r="G63" s="184" t="str">
        <f>IF(ISERROR(VLOOKUP(C63,[1]!tesserati[#Data],4,FALSE)),"",VLOOKUP(C63,[1]!tesserati[#Data],4,FALSE))</f>
        <v/>
      </c>
      <c r="H63" s="185" t="str">
        <f>IF(ISERROR(VLOOKUP(C63,[1]!tesserati[#Data],8,FALSE)),"",VLOOKUP(C63,[1]!tesserati[#Data],8,FALSE))</f>
        <v/>
      </c>
      <c r="I63" s="186"/>
      <c r="J63" s="187"/>
      <c r="K63" s="188"/>
      <c r="L63" s="189"/>
    </row>
    <row r="64" spans="1:12" ht="29.15" customHeight="1" x14ac:dyDescent="0.35">
      <c r="A64" s="125">
        <v>10</v>
      </c>
      <c r="B64" s="177">
        <v>1</v>
      </c>
      <c r="C64" s="153"/>
      <c r="D64" s="124" t="str">
        <f>IF(ISERROR(VLOOKUP(C64,[1]!tesserati[#Data],2,FALSE)),"",VLOOKUP(C64,[1]!tesserati[#Data],2,FALSE))</f>
        <v/>
      </c>
      <c r="E64" s="124" t="str">
        <f>IF(ISERROR(VLOOKUP(C64,[1]!tesserati[#Data],3,FALSE)),"",VLOOKUP(C64,[1]!tesserati[#Data],3,FALSE))</f>
        <v/>
      </c>
      <c r="F64" s="38" t="str">
        <f>IF(ISERROR(VLOOKUP(C64,[1]!tesserati[#Data],6,FALSE)),"",VLOOKUP(C64,[1]!tesserati[#Data],6,FALSE))</f>
        <v/>
      </c>
      <c r="G64" s="192" t="str">
        <f>IF(ISERROR(VLOOKUP(C64,[1]!tesserati[#Data],4,FALSE)),"",VLOOKUP(C64,[1]!tesserati[#Data],4,FALSE))</f>
        <v/>
      </c>
      <c r="H64" s="38" t="str">
        <f>IF(ISERROR(VLOOKUP(C64,[1]!tesserati[#Data],8,FALSE)),"",VLOOKUP(C64,[1]!tesserati[#Data],8,FALSE))</f>
        <v/>
      </c>
      <c r="I64" s="24"/>
      <c r="J64" s="139"/>
      <c r="K64" s="24"/>
      <c r="L64" s="24"/>
    </row>
    <row r="65" spans="1:12" ht="29.15" customHeight="1" x14ac:dyDescent="0.35">
      <c r="A65" s="125">
        <v>10</v>
      </c>
      <c r="B65" s="177">
        <v>2</v>
      </c>
      <c r="C65" s="153"/>
      <c r="D65" s="124" t="str">
        <f>IF(ISERROR(VLOOKUP(C65,[1]!tesserati[#Data],2,FALSE)),"",VLOOKUP(C65,[1]!tesserati[#Data],2,FALSE))</f>
        <v/>
      </c>
      <c r="E65" s="124" t="str">
        <f>IF(ISERROR(VLOOKUP(C65,[1]!tesserati[#Data],3,FALSE)),"",VLOOKUP(C65,[1]!tesserati[#Data],3,FALSE))</f>
        <v/>
      </c>
      <c r="F65" s="38" t="str">
        <f>IF(ISERROR(VLOOKUP(C65,[1]!tesserati[#Data],6,FALSE)),"",VLOOKUP(C65,[1]!tesserati[#Data],6,FALSE))</f>
        <v/>
      </c>
      <c r="G65" s="192" t="str">
        <f>IF(ISERROR(VLOOKUP(C65,[1]!tesserati[#Data],4,FALSE)),"",VLOOKUP(C65,[1]!tesserati[#Data],4,FALSE))</f>
        <v/>
      </c>
      <c r="H65" s="38" t="str">
        <f>IF(ISERROR(VLOOKUP(C65,[1]!tesserati[#Data],8,FALSE)),"",VLOOKUP(C65,[1]!tesserati[#Data],8,FALSE))</f>
        <v/>
      </c>
      <c r="I65" s="24"/>
      <c r="J65" s="139"/>
      <c r="K65" s="24"/>
      <c r="L65" s="24"/>
    </row>
    <row r="66" spans="1:12" ht="29.15" customHeight="1" x14ac:dyDescent="0.35">
      <c r="A66" s="125">
        <v>10</v>
      </c>
      <c r="B66" s="177">
        <v>3</v>
      </c>
      <c r="C66" s="153"/>
      <c r="D66" s="124" t="str">
        <f>IF(ISERROR(VLOOKUP(C66,[1]!tesserati[#Data],2,FALSE)),"",VLOOKUP(C66,[1]!tesserati[#Data],2,FALSE))</f>
        <v/>
      </c>
      <c r="E66" s="124" t="str">
        <f>IF(ISERROR(VLOOKUP(C66,[1]!tesserati[#Data],3,FALSE)),"",VLOOKUP(C66,[1]!tesserati[#Data],3,FALSE))</f>
        <v/>
      </c>
      <c r="F66" s="38" t="str">
        <f>IF(ISERROR(VLOOKUP(C66,[1]!tesserati[#Data],6,FALSE)),"",VLOOKUP(C66,[1]!tesserati[#Data],6,FALSE))</f>
        <v/>
      </c>
      <c r="G66" s="192" t="str">
        <f>IF(ISERROR(VLOOKUP(C66,[1]!tesserati[#Data],4,FALSE)),"",VLOOKUP(C66,[1]!tesserati[#Data],4,FALSE))</f>
        <v/>
      </c>
      <c r="H66" s="38" t="str">
        <f>IF(ISERROR(VLOOKUP(C66,[1]!tesserati[#Data],8,FALSE)),"",VLOOKUP(C66,[1]!tesserati[#Data],8,FALSE))</f>
        <v/>
      </c>
      <c r="I66" s="24"/>
      <c r="J66" s="139"/>
      <c r="K66" s="24"/>
      <c r="L66" s="24"/>
    </row>
    <row r="67" spans="1:12" ht="29.15" customHeight="1" x14ac:dyDescent="0.35">
      <c r="A67" s="125">
        <v>10</v>
      </c>
      <c r="B67" s="177">
        <v>4</v>
      </c>
      <c r="C67" s="153"/>
      <c r="D67" s="124" t="str">
        <f>IF(ISERROR(VLOOKUP(C67,[1]!tesserati[#Data],2,FALSE)),"",VLOOKUP(C67,[1]!tesserati[#Data],2,FALSE))</f>
        <v/>
      </c>
      <c r="E67" s="124" t="str">
        <f>IF(ISERROR(VLOOKUP(C67,[1]!tesserati[#Data],3,FALSE)),"",VLOOKUP(C67,[1]!tesserati[#Data],3,FALSE))</f>
        <v/>
      </c>
      <c r="F67" s="38" t="str">
        <f>IF(ISERROR(VLOOKUP(C67,[1]!tesserati[#Data],6,FALSE)),"",VLOOKUP(C67,[1]!tesserati[#Data],6,FALSE))</f>
        <v/>
      </c>
      <c r="G67" s="192" t="str">
        <f>IF(ISERROR(VLOOKUP(C67,[1]!tesserati[#Data],4,FALSE)),"",VLOOKUP(C67,[1]!tesserati[#Data],4,FALSE))</f>
        <v/>
      </c>
      <c r="H67" s="38" t="str">
        <f>IF(ISERROR(VLOOKUP(C67,[1]!tesserati[#Data],8,FALSE)),"",VLOOKUP(C67,[1]!tesserati[#Data],8,FALSE))</f>
        <v/>
      </c>
      <c r="I67" s="24"/>
      <c r="J67" s="139"/>
      <c r="K67" s="24"/>
      <c r="L67" s="24"/>
    </row>
    <row r="68" spans="1:12" ht="29.15" customHeight="1" x14ac:dyDescent="0.35">
      <c r="A68" s="125">
        <v>10</v>
      </c>
      <c r="B68" s="177">
        <v>5</v>
      </c>
      <c r="C68" s="153"/>
      <c r="D68" s="124" t="str">
        <f>IF(ISERROR(VLOOKUP(C68,[1]!tesserati[#Data],2,FALSE)),"",VLOOKUP(C68,[1]!tesserati[#Data],2,FALSE))</f>
        <v/>
      </c>
      <c r="E68" s="124" t="str">
        <f>IF(ISERROR(VLOOKUP(C68,[1]!tesserati[#Data],3,FALSE)),"",VLOOKUP(C68,[1]!tesserati[#Data],3,FALSE))</f>
        <v/>
      </c>
      <c r="F68" s="38" t="str">
        <f>IF(ISERROR(VLOOKUP(C68,[1]!tesserati[#Data],6,FALSE)),"",VLOOKUP(C68,[1]!tesserati[#Data],6,FALSE))</f>
        <v/>
      </c>
      <c r="G68" s="192" t="str">
        <f>IF(ISERROR(VLOOKUP(C68,[1]!tesserati[#Data],4,FALSE)),"",VLOOKUP(C68,[1]!tesserati[#Data],4,FALSE))</f>
        <v/>
      </c>
      <c r="H68" s="38" t="str">
        <f>IF(ISERROR(VLOOKUP(C68,[1]!tesserati[#Data],8,FALSE)),"",VLOOKUP(C68,[1]!tesserati[#Data],8,FALSE))</f>
        <v/>
      </c>
      <c r="I68" s="24"/>
      <c r="J68" s="139"/>
      <c r="K68" s="24"/>
      <c r="L68" s="24"/>
    </row>
    <row r="69" spans="1:12" ht="29.15" customHeight="1" x14ac:dyDescent="0.35">
      <c r="A69" s="125">
        <v>10</v>
      </c>
      <c r="B69" s="177">
        <v>6</v>
      </c>
      <c r="C69" s="153"/>
      <c r="D69" s="124" t="str">
        <f>IF(ISERROR(VLOOKUP(C69,[1]!tesserati[#Data],2,FALSE)),"",VLOOKUP(C69,[1]!tesserati[#Data],2,FALSE))</f>
        <v/>
      </c>
      <c r="E69" s="124" t="str">
        <f>IF(ISERROR(VLOOKUP(C69,[1]!tesserati[#Data],3,FALSE)),"",VLOOKUP(C69,[1]!tesserati[#Data],3,FALSE))</f>
        <v/>
      </c>
      <c r="F69" s="38" t="str">
        <f>IF(ISERROR(VLOOKUP(C69,[1]!tesserati[#Data],6,FALSE)),"",VLOOKUP(C69,[1]!tesserati[#Data],6,FALSE))</f>
        <v/>
      </c>
      <c r="G69" s="192" t="str">
        <f>IF(ISERROR(VLOOKUP(C69,[1]!tesserati[#Data],4,FALSE)),"",VLOOKUP(C69,[1]!tesserati[#Data],4,FALSE))</f>
        <v/>
      </c>
      <c r="H69" s="38" t="str">
        <f>IF(ISERROR(VLOOKUP(C69,[1]!tesserati[#Data],8,FALSE)),"",VLOOKUP(C69,[1]!tesserati[#Data],8,FALSE))</f>
        <v/>
      </c>
      <c r="I69" s="24"/>
      <c r="J69" s="139"/>
      <c r="K69" s="24"/>
      <c r="L69" s="24"/>
    </row>
    <row r="70" spans="1:12" ht="29.15" customHeight="1" x14ac:dyDescent="0.35">
      <c r="A70" s="125">
        <v>11</v>
      </c>
      <c r="B70" s="177">
        <v>1</v>
      </c>
      <c r="C70" s="153"/>
      <c r="D70" s="124" t="str">
        <f>IF(ISERROR(VLOOKUP(C70,[1]!tesserati[#Data],2,FALSE)),"",VLOOKUP(C70,[1]!tesserati[#Data],2,FALSE))</f>
        <v/>
      </c>
      <c r="E70" s="124" t="str">
        <f>IF(ISERROR(VLOOKUP(C70,[1]!tesserati[#Data],3,FALSE)),"",VLOOKUP(C70,[1]!tesserati[#Data],3,FALSE))</f>
        <v/>
      </c>
      <c r="F70" s="38" t="str">
        <f>IF(ISERROR(VLOOKUP(C70,[1]!tesserati[#Data],6,FALSE)),"",VLOOKUP(C70,[1]!tesserati[#Data],6,FALSE))</f>
        <v/>
      </c>
      <c r="G70" s="192" t="str">
        <f>IF(ISERROR(VLOOKUP(C70,[1]!tesserati[#Data],4,FALSE)),"",VLOOKUP(C70,[1]!tesserati[#Data],4,FALSE))</f>
        <v/>
      </c>
      <c r="H70" s="38" t="str">
        <f>IF(ISERROR(VLOOKUP(C70,[1]!tesserati[#Data],8,FALSE)),"",VLOOKUP(C70,[1]!tesserati[#Data],8,FALSE))</f>
        <v/>
      </c>
      <c r="I70" s="24"/>
      <c r="J70" s="139"/>
      <c r="K70" s="24"/>
      <c r="L70" s="24"/>
    </row>
    <row r="71" spans="1:12" ht="29.15" customHeight="1" x14ac:dyDescent="0.35">
      <c r="A71" s="125">
        <v>11</v>
      </c>
      <c r="B71" s="177">
        <v>2</v>
      </c>
      <c r="C71" s="153"/>
      <c r="D71" s="124" t="str">
        <f>IF(ISERROR(VLOOKUP(C71,[1]!tesserati[#Data],2,FALSE)),"",VLOOKUP(C71,[1]!tesserati[#Data],2,FALSE))</f>
        <v/>
      </c>
      <c r="E71" s="124" t="str">
        <f>IF(ISERROR(VLOOKUP(C71,[1]!tesserati[#Data],3,FALSE)),"",VLOOKUP(C71,[1]!tesserati[#Data],3,FALSE))</f>
        <v/>
      </c>
      <c r="F71" s="38" t="str">
        <f>IF(ISERROR(VLOOKUP(C71,[1]!tesserati[#Data],6,FALSE)),"",VLOOKUP(C71,[1]!tesserati[#Data],6,FALSE))</f>
        <v/>
      </c>
      <c r="G71" s="192" t="str">
        <f>IF(ISERROR(VLOOKUP(C71,[1]!tesserati[#Data],4,FALSE)),"",VLOOKUP(C71,[1]!tesserati[#Data],4,FALSE))</f>
        <v/>
      </c>
      <c r="H71" s="38" t="str">
        <f>IF(ISERROR(VLOOKUP(C71,[1]!tesserati[#Data],8,FALSE)),"",VLOOKUP(C71,[1]!tesserati[#Data],8,FALSE))</f>
        <v/>
      </c>
      <c r="I71" s="24"/>
      <c r="J71" s="139"/>
      <c r="K71" s="24"/>
      <c r="L71" s="24"/>
    </row>
    <row r="72" spans="1:12" ht="24.9" customHeight="1" x14ac:dyDescent="0.35">
      <c r="A72" s="125">
        <v>11</v>
      </c>
      <c r="B72" s="177">
        <v>3</v>
      </c>
      <c r="C72" s="153"/>
      <c r="D72" s="124" t="str">
        <f>IF(ISERROR(VLOOKUP(C72,[1]!tesserati[#Data],2,FALSE)),"",VLOOKUP(C72,[1]!tesserati[#Data],2,FALSE))</f>
        <v/>
      </c>
      <c r="E72" s="124" t="str">
        <f>IF(ISERROR(VLOOKUP(C72,[1]!tesserati[#Data],3,FALSE)),"",VLOOKUP(C72,[1]!tesserati[#Data],3,FALSE))</f>
        <v/>
      </c>
      <c r="F72" s="38" t="str">
        <f>IF(ISERROR(VLOOKUP(C72,[1]!tesserati[#Data],6,FALSE)),"",VLOOKUP(C72,[1]!tesserati[#Data],6,FALSE))</f>
        <v/>
      </c>
      <c r="G72" s="192" t="str">
        <f>IF(ISERROR(VLOOKUP(C72,[1]!tesserati[#Data],4,FALSE)),"",VLOOKUP(C72,[1]!tesserati[#Data],4,FALSE))</f>
        <v/>
      </c>
      <c r="H72" s="38" t="str">
        <f>IF(ISERROR(VLOOKUP(C72,[1]!tesserati[#Data],8,FALSE)),"",VLOOKUP(C72,[1]!tesserati[#Data],8,FALSE))</f>
        <v/>
      </c>
      <c r="I72" s="24"/>
      <c r="J72" s="139"/>
      <c r="K72" s="24"/>
      <c r="L72" s="24"/>
    </row>
    <row r="73" spans="1:12" ht="24.9" customHeight="1" x14ac:dyDescent="0.35">
      <c r="A73" s="125">
        <v>11</v>
      </c>
      <c r="B73" s="177">
        <v>4</v>
      </c>
      <c r="C73" s="153"/>
      <c r="D73" s="124" t="str">
        <f>IF(ISERROR(VLOOKUP(C73,[1]!tesserati[#Data],2,FALSE)),"",VLOOKUP(C73,[1]!tesserati[#Data],2,FALSE))</f>
        <v/>
      </c>
      <c r="E73" s="124" t="str">
        <f>IF(ISERROR(VLOOKUP(C73,[1]!tesserati[#Data],3,FALSE)),"",VLOOKUP(C73,[1]!tesserati[#Data],3,FALSE))</f>
        <v/>
      </c>
      <c r="F73" s="38" t="str">
        <f>IF(ISERROR(VLOOKUP(C73,[1]!tesserati[#Data],6,FALSE)),"",VLOOKUP(C73,[1]!tesserati[#Data],6,FALSE))</f>
        <v/>
      </c>
      <c r="G73" s="192" t="str">
        <f>IF(ISERROR(VLOOKUP(C73,[1]!tesserati[#Data],4,FALSE)),"",VLOOKUP(C73,[1]!tesserati[#Data],4,FALSE))</f>
        <v/>
      </c>
      <c r="H73" s="38" t="str">
        <f>IF(ISERROR(VLOOKUP(C73,[1]!tesserati[#Data],8,FALSE)),"",VLOOKUP(C73,[1]!tesserati[#Data],8,FALSE))</f>
        <v/>
      </c>
      <c r="I73" s="24"/>
      <c r="J73" s="139"/>
      <c r="K73" s="24"/>
      <c r="L73" s="24"/>
    </row>
    <row r="74" spans="1:12" ht="29.15" customHeight="1" x14ac:dyDescent="0.35">
      <c r="A74" s="125">
        <v>11</v>
      </c>
      <c r="B74" s="177">
        <v>5</v>
      </c>
      <c r="C74" s="153"/>
      <c r="D74" s="124" t="str">
        <f>IF(ISERROR(VLOOKUP(C74,[1]!tesserati[#Data],2,FALSE)),"",VLOOKUP(C74,[1]!tesserati[#Data],2,FALSE))</f>
        <v/>
      </c>
      <c r="E74" s="124" t="str">
        <f>IF(ISERROR(VLOOKUP(C74,[1]!tesserati[#Data],3,FALSE)),"",VLOOKUP(C74,[1]!tesserati[#Data],3,FALSE))</f>
        <v/>
      </c>
      <c r="F74" s="38" t="str">
        <f>IF(ISERROR(VLOOKUP(C74,[1]!tesserati[#Data],6,FALSE)),"",VLOOKUP(C74,[1]!tesserati[#Data],6,FALSE))</f>
        <v/>
      </c>
      <c r="G74" s="192" t="str">
        <f>IF(ISERROR(VLOOKUP(C74,[1]!tesserati[#Data],4,FALSE)),"",VLOOKUP(C74,[1]!tesserati[#Data],4,FALSE))</f>
        <v/>
      </c>
      <c r="H74" s="38" t="str">
        <f>IF(ISERROR(VLOOKUP(C74,[1]!tesserati[#Data],8,FALSE)),"",VLOOKUP(C74,[1]!tesserati[#Data],8,FALSE))</f>
        <v/>
      </c>
      <c r="I74" s="24"/>
      <c r="J74" s="139"/>
      <c r="K74" s="24"/>
      <c r="L74" s="24"/>
    </row>
    <row r="75" spans="1:12" ht="29.15" customHeight="1" x14ac:dyDescent="0.35">
      <c r="A75" s="125">
        <v>11</v>
      </c>
      <c r="B75" s="177">
        <v>6</v>
      </c>
      <c r="C75" s="153"/>
      <c r="D75" s="124" t="str">
        <f>IF(ISERROR(VLOOKUP(C75,[1]!tesserati[#Data],2,FALSE)),"",VLOOKUP(C75,[1]!tesserati[#Data],2,FALSE))</f>
        <v/>
      </c>
      <c r="E75" s="124" t="str">
        <f>IF(ISERROR(VLOOKUP(C75,[1]!tesserati[#Data],3,FALSE)),"",VLOOKUP(C75,[1]!tesserati[#Data],3,FALSE))</f>
        <v/>
      </c>
      <c r="F75" s="38" t="str">
        <f>IF(ISERROR(VLOOKUP(C75,[1]!tesserati[#Data],6,FALSE)),"",VLOOKUP(C75,[1]!tesserati[#Data],6,FALSE))</f>
        <v/>
      </c>
      <c r="G75" s="192" t="str">
        <f>IF(ISERROR(VLOOKUP(C75,[1]!tesserati[#Data],4,FALSE)),"",VLOOKUP(C75,[1]!tesserati[#Data],4,FALSE))</f>
        <v/>
      </c>
      <c r="H75" s="38" t="str">
        <f>IF(ISERROR(VLOOKUP(C75,[1]!tesserati[#Data],8,FALSE)),"",VLOOKUP(C75,[1]!tesserati[#Data],8,FALSE))</f>
        <v/>
      </c>
      <c r="I75" s="24"/>
      <c r="J75" s="139"/>
      <c r="K75" s="24"/>
      <c r="L75" s="24"/>
    </row>
    <row r="76" spans="1:12" ht="29.15" customHeight="1" x14ac:dyDescent="0.35">
      <c r="A76" s="125">
        <v>12</v>
      </c>
      <c r="B76" s="177">
        <v>1</v>
      </c>
      <c r="C76" s="153"/>
      <c r="D76" s="124" t="str">
        <f>IF(ISERROR(VLOOKUP(C76,[1]!tesserati[#Data],2,FALSE)),"",VLOOKUP(C76,[1]!tesserati[#Data],2,FALSE))</f>
        <v/>
      </c>
      <c r="E76" s="124" t="str">
        <f>IF(ISERROR(VLOOKUP(C76,[1]!tesserati[#Data],3,FALSE)),"",VLOOKUP(C76,[1]!tesserati[#Data],3,FALSE))</f>
        <v/>
      </c>
      <c r="F76" s="38" t="str">
        <f>IF(ISERROR(VLOOKUP(C76,[1]!tesserati[#Data],6,FALSE)),"",VLOOKUP(C76,[1]!tesserati[#Data],6,FALSE))</f>
        <v/>
      </c>
      <c r="G76" s="192" t="str">
        <f>IF(ISERROR(VLOOKUP(C76,[1]!tesserati[#Data],4,FALSE)),"",VLOOKUP(C76,[1]!tesserati[#Data],4,FALSE))</f>
        <v/>
      </c>
      <c r="H76" s="38" t="str">
        <f>IF(ISERROR(VLOOKUP(C76,[1]!tesserati[#Data],8,FALSE)),"",VLOOKUP(C76,[1]!tesserati[#Data],8,FALSE))</f>
        <v/>
      </c>
      <c r="I76" s="24"/>
      <c r="J76" s="139"/>
      <c r="K76" s="24"/>
      <c r="L76" s="24"/>
    </row>
    <row r="77" spans="1:12" ht="29.15" customHeight="1" x14ac:dyDescent="0.35">
      <c r="A77" s="125">
        <v>12</v>
      </c>
      <c r="B77" s="177">
        <v>2</v>
      </c>
      <c r="C77" s="153"/>
      <c r="D77" s="124" t="str">
        <f>IF(ISERROR(VLOOKUP(C77,[1]!tesserati[#Data],2,FALSE)),"",VLOOKUP(C77,[1]!tesserati[#Data],2,FALSE))</f>
        <v/>
      </c>
      <c r="E77" s="124" t="str">
        <f>IF(ISERROR(VLOOKUP(C77,[1]!tesserati[#Data],3,FALSE)),"",VLOOKUP(C77,[1]!tesserati[#Data],3,FALSE))</f>
        <v/>
      </c>
      <c r="F77" s="38" t="str">
        <f>IF(ISERROR(VLOOKUP(C77,[1]!tesserati[#Data],6,FALSE)),"",VLOOKUP(C77,[1]!tesserati[#Data],6,FALSE))</f>
        <v/>
      </c>
      <c r="G77" s="192" t="str">
        <f>IF(ISERROR(VLOOKUP(C77,[1]!tesserati[#Data],4,FALSE)),"",VLOOKUP(C77,[1]!tesserati[#Data],4,FALSE))</f>
        <v/>
      </c>
      <c r="H77" s="38" t="str">
        <f>IF(ISERROR(VLOOKUP(C77,[1]!tesserati[#Data],8,FALSE)),"",VLOOKUP(C77,[1]!tesserati[#Data],8,FALSE))</f>
        <v/>
      </c>
      <c r="I77" s="24"/>
      <c r="J77" s="139"/>
      <c r="K77" s="24"/>
      <c r="L77" s="24"/>
    </row>
    <row r="78" spans="1:12" ht="29.15" customHeight="1" x14ac:dyDescent="0.35">
      <c r="A78" s="125">
        <v>12</v>
      </c>
      <c r="B78" s="177">
        <v>3</v>
      </c>
      <c r="C78" s="153"/>
      <c r="D78" s="124" t="str">
        <f>IF(ISERROR(VLOOKUP(C78,[1]!tesserati[#Data],2,FALSE)),"",VLOOKUP(C78,[1]!tesserati[#Data],2,FALSE))</f>
        <v/>
      </c>
      <c r="E78" s="124" t="str">
        <f>IF(ISERROR(VLOOKUP(C78,[1]!tesserati[#Data],3,FALSE)),"",VLOOKUP(C78,[1]!tesserati[#Data],3,FALSE))</f>
        <v/>
      </c>
      <c r="F78" s="38" t="str">
        <f>IF(ISERROR(VLOOKUP(C78,[1]!tesserati[#Data],6,FALSE)),"",VLOOKUP(C78,[1]!tesserati[#Data],6,FALSE))</f>
        <v/>
      </c>
      <c r="G78" s="192" t="str">
        <f>IF(ISERROR(VLOOKUP(C78,[1]!tesserati[#Data],4,FALSE)),"",VLOOKUP(C78,[1]!tesserati[#Data],4,FALSE))</f>
        <v/>
      </c>
      <c r="H78" s="38" t="str">
        <f>IF(ISERROR(VLOOKUP(C78,[1]!tesserati[#Data],8,FALSE)),"",VLOOKUP(C78,[1]!tesserati[#Data],8,FALSE))</f>
        <v/>
      </c>
      <c r="I78" s="24"/>
      <c r="J78" s="139"/>
      <c r="K78" s="24"/>
      <c r="L78" s="24"/>
    </row>
    <row r="79" spans="1:12" ht="29.15" customHeight="1" x14ac:dyDescent="0.35">
      <c r="A79" s="125">
        <v>12</v>
      </c>
      <c r="B79" s="177">
        <v>4</v>
      </c>
      <c r="C79" s="153"/>
      <c r="D79" s="124" t="str">
        <f>IF(ISERROR(VLOOKUP(C79,[1]!tesserati[#Data],2,FALSE)),"",VLOOKUP(C79,[1]!tesserati[#Data],2,FALSE))</f>
        <v/>
      </c>
      <c r="E79" s="124" t="str">
        <f>IF(ISERROR(VLOOKUP(C79,[1]!tesserati[#Data],3,FALSE)),"",VLOOKUP(C79,[1]!tesserati[#Data],3,FALSE))</f>
        <v/>
      </c>
      <c r="F79" s="38" t="str">
        <f>IF(ISERROR(VLOOKUP(C79,[1]!tesserati[#Data],6,FALSE)),"",VLOOKUP(C79,[1]!tesserati[#Data],6,FALSE))</f>
        <v/>
      </c>
      <c r="G79" s="192" t="str">
        <f>IF(ISERROR(VLOOKUP(C79,[1]!tesserati[#Data],4,FALSE)),"",VLOOKUP(C79,[1]!tesserati[#Data],4,FALSE))</f>
        <v/>
      </c>
      <c r="H79" s="38" t="str">
        <f>IF(ISERROR(VLOOKUP(C79,[1]!tesserati[#Data],8,FALSE)),"",VLOOKUP(C79,[1]!tesserati[#Data],8,FALSE))</f>
        <v/>
      </c>
      <c r="I79" s="24"/>
      <c r="J79" s="139"/>
      <c r="K79" s="24"/>
      <c r="L79" s="24"/>
    </row>
    <row r="80" spans="1:12" ht="29.15" customHeight="1" x14ac:dyDescent="0.35">
      <c r="A80" s="125">
        <v>12</v>
      </c>
      <c r="B80" s="177">
        <v>5</v>
      </c>
      <c r="C80" s="153"/>
      <c r="D80" s="124" t="str">
        <f>IF(ISERROR(VLOOKUP(C80,[1]!tesserati[#Data],2,FALSE)),"",VLOOKUP(C80,[1]!tesserati[#Data],2,FALSE))</f>
        <v/>
      </c>
      <c r="E80" s="124" t="str">
        <f>IF(ISERROR(VLOOKUP(C80,[1]!tesserati[#Data],3,FALSE)),"",VLOOKUP(C80,[1]!tesserati[#Data],3,FALSE))</f>
        <v/>
      </c>
      <c r="F80" s="38" t="str">
        <f>IF(ISERROR(VLOOKUP(C80,[1]!tesserati[#Data],6,FALSE)),"",VLOOKUP(C80,[1]!tesserati[#Data],6,FALSE))</f>
        <v/>
      </c>
      <c r="G80" s="192" t="str">
        <f>IF(ISERROR(VLOOKUP(C80,[1]!tesserati[#Data],4,FALSE)),"",VLOOKUP(C80,[1]!tesserati[#Data],4,FALSE))</f>
        <v/>
      </c>
      <c r="H80" s="38" t="str">
        <f>IF(ISERROR(VLOOKUP(C80,[1]!tesserati[#Data],8,FALSE)),"",VLOOKUP(C80,[1]!tesserati[#Data],8,FALSE))</f>
        <v/>
      </c>
      <c r="I80" s="24"/>
      <c r="J80" s="139"/>
      <c r="K80" s="24"/>
      <c r="L80" s="24"/>
    </row>
    <row r="81" spans="1:12" ht="29.15" customHeight="1" x14ac:dyDescent="0.35">
      <c r="A81" s="125">
        <v>12</v>
      </c>
      <c r="B81" s="177">
        <v>6</v>
      </c>
      <c r="C81" s="153"/>
      <c r="D81" s="124" t="str">
        <f>IF(ISERROR(VLOOKUP(C81,[1]!tesserati[#Data],2,FALSE)),"",VLOOKUP(C81,[1]!tesserati[#Data],2,FALSE))</f>
        <v/>
      </c>
      <c r="E81" s="124" t="str">
        <f>IF(ISERROR(VLOOKUP(C81,[1]!tesserati[#Data],3,FALSE)),"",VLOOKUP(C81,[1]!tesserati[#Data],3,FALSE))</f>
        <v/>
      </c>
      <c r="F81" s="38" t="str">
        <f>IF(ISERROR(VLOOKUP(C81,[1]!tesserati[#Data],6,FALSE)),"",VLOOKUP(C81,[1]!tesserati[#Data],6,FALSE))</f>
        <v/>
      </c>
      <c r="G81" s="192" t="str">
        <f>IF(ISERROR(VLOOKUP(C81,[1]!tesserati[#Data],4,FALSE)),"",VLOOKUP(C81,[1]!tesserati[#Data],4,FALSE))</f>
        <v/>
      </c>
      <c r="H81" s="38" t="str">
        <f>IF(ISERROR(VLOOKUP(C81,[1]!tesserati[#Data],8,FALSE)),"",VLOOKUP(C81,[1]!tesserati[#Data],8,FALSE))</f>
        <v/>
      </c>
      <c r="I81" s="24"/>
      <c r="J81" s="139"/>
      <c r="K81" s="24"/>
      <c r="L81" s="24"/>
    </row>
    <row r="82" spans="1:12" ht="29.15" customHeight="1" x14ac:dyDescent="0.35">
      <c r="A82" s="125"/>
      <c r="B82" s="177">
        <v>1</v>
      </c>
      <c r="C82" s="123"/>
      <c r="D82" s="192" t="str">
        <f>IF(ISERROR(VLOOKUP(C82,[1]!tesserati[#Data],2,FALSE)),"",VLOOKUP(C82,[1]!tesserati[#Data],2,FALSE))</f>
        <v/>
      </c>
      <c r="E82" s="192" t="str">
        <f>IF(ISERROR(VLOOKUP(C82,[1]!tesserati[#Data],3,FALSE)),"",VLOOKUP(C82,[1]!tesserati[#Data],3,FALSE))</f>
        <v/>
      </c>
      <c r="F82" s="38" t="str">
        <f>IF(ISERROR(VLOOKUP(C82,[1]!tesserati[#Data],6,FALSE)),"",VLOOKUP(C82,[1]!tesserati[#Data],6,FALSE))</f>
        <v/>
      </c>
      <c r="G82" s="38" t="str">
        <f>IF(ISERROR(VLOOKUP(C82,[1]!tesserati[#Data],4,FALSE)),"",VLOOKUP(C82,[1]!tesserati[#Data],4,FALSE))</f>
        <v/>
      </c>
      <c r="H82" s="38" t="str">
        <f>IF(ISERROR(VLOOKUP(C82,[1]!tesserati[#Data],8,FALSE)),"",VLOOKUP(C82,[1]!tesserati[#Data],8,FALSE))</f>
        <v/>
      </c>
      <c r="I82" s="24"/>
      <c r="J82" s="139"/>
      <c r="K82" s="24"/>
      <c r="L82" s="24"/>
    </row>
    <row r="83" spans="1:12" ht="29.15" customHeight="1" x14ac:dyDescent="0.35">
      <c r="A83" s="125"/>
      <c r="B83" s="177">
        <v>2</v>
      </c>
      <c r="C83" s="123"/>
      <c r="D83" s="192" t="str">
        <f>IF(ISERROR(VLOOKUP(C83,[1]!tesserati[#Data],2,FALSE)),"",VLOOKUP(C83,[1]!tesserati[#Data],2,FALSE))</f>
        <v/>
      </c>
      <c r="E83" s="192" t="str">
        <f>IF(ISERROR(VLOOKUP(C83,[1]!tesserati[#Data],3,FALSE)),"",VLOOKUP(C83,[1]!tesserati[#Data],3,FALSE))</f>
        <v/>
      </c>
      <c r="F83" s="38" t="str">
        <f>IF(ISERROR(VLOOKUP(C83,[1]!tesserati[#Data],6,FALSE)),"",VLOOKUP(C83,[1]!tesserati[#Data],6,FALSE))</f>
        <v/>
      </c>
      <c r="G83" s="38" t="str">
        <f>IF(ISERROR(VLOOKUP(C83,[1]!tesserati[#Data],4,FALSE)),"",VLOOKUP(C83,[1]!tesserati[#Data],4,FALSE))</f>
        <v/>
      </c>
      <c r="H83" s="38" t="str">
        <f>IF(ISERROR(VLOOKUP(C83,[1]!tesserati[#Data],8,FALSE)),"",VLOOKUP(C83,[1]!tesserati[#Data],8,FALSE))</f>
        <v/>
      </c>
      <c r="I83" s="24"/>
      <c r="J83" s="139"/>
      <c r="K83" s="24"/>
      <c r="L83" s="24"/>
    </row>
    <row r="84" spans="1:12" ht="29.15" customHeight="1" x14ac:dyDescent="0.35">
      <c r="A84" s="125"/>
      <c r="B84" s="177">
        <v>3</v>
      </c>
      <c r="C84" s="123"/>
      <c r="D84" s="192" t="str">
        <f>IF(ISERROR(VLOOKUP(C84,[1]!tesserati[#Data],2,FALSE)),"",VLOOKUP(C84,[1]!tesserati[#Data],2,FALSE))</f>
        <v/>
      </c>
      <c r="E84" s="192" t="str">
        <f>IF(ISERROR(VLOOKUP(C84,[1]!tesserati[#Data],3,FALSE)),"",VLOOKUP(C84,[1]!tesserati[#Data],3,FALSE))</f>
        <v/>
      </c>
      <c r="F84" s="38" t="str">
        <f>IF(ISERROR(VLOOKUP(C84,[1]!tesserati[#Data],6,FALSE)),"",VLOOKUP(C84,[1]!tesserati[#Data],6,FALSE))</f>
        <v/>
      </c>
      <c r="G84" s="38" t="str">
        <f>IF(ISERROR(VLOOKUP(C84,[1]!tesserati[#Data],4,FALSE)),"",VLOOKUP(C84,[1]!tesserati[#Data],4,FALSE))</f>
        <v/>
      </c>
      <c r="H84" s="38" t="str">
        <f>IF(ISERROR(VLOOKUP(C84,[1]!tesserati[#Data],8,FALSE)),"",VLOOKUP(C84,[1]!tesserati[#Data],8,FALSE))</f>
        <v/>
      </c>
      <c r="I84" s="24"/>
      <c r="J84" s="139"/>
      <c r="K84" s="24"/>
      <c r="L84" s="24"/>
    </row>
    <row r="85" spans="1:12" ht="29.15" customHeight="1" x14ac:dyDescent="0.35">
      <c r="A85" s="125"/>
      <c r="B85" s="177">
        <v>4</v>
      </c>
      <c r="C85" s="123"/>
      <c r="D85" s="38" t="str">
        <f>IF(ISERROR(VLOOKUP(C85,[1]!tesserati[#Data],2,FALSE)),"",VLOOKUP(C85,[1]!tesserati[#Data],2,FALSE))</f>
        <v/>
      </c>
      <c r="E85" s="38" t="str">
        <f>IF(ISERROR(VLOOKUP(C85,[1]!tesserati[#Data],3,FALSE)),"",VLOOKUP(C85,[1]!tesserati[#Data],3,FALSE))</f>
        <v/>
      </c>
      <c r="F85" s="38" t="str">
        <f>IF(ISERROR(VLOOKUP(C85,[1]!tesserati[#Data],6,FALSE)),"",VLOOKUP(C85,[1]!tesserati[#Data],6,FALSE))</f>
        <v/>
      </c>
      <c r="G85" s="38" t="str">
        <f>IF(ISERROR(VLOOKUP(C85,[1]!tesserati[#Data],4,FALSE)),"",VLOOKUP(C85,[1]!tesserati[#Data],4,FALSE))</f>
        <v/>
      </c>
      <c r="H85" s="38" t="str">
        <f>IF(ISERROR(VLOOKUP(C85,[1]!tesserati[#Data],8,FALSE)),"",VLOOKUP(C85,[1]!tesserati[#Data],8,FALSE))</f>
        <v/>
      </c>
      <c r="I85" s="24"/>
      <c r="J85" s="139"/>
      <c r="K85" s="24"/>
      <c r="L85" s="24"/>
    </row>
    <row r="86" spans="1:12" ht="29.15" customHeight="1" x14ac:dyDescent="0.35">
      <c r="A86" s="125"/>
      <c r="B86" s="177">
        <v>5</v>
      </c>
      <c r="C86" s="123"/>
      <c r="D86" s="38" t="str">
        <f>IF(ISERROR(VLOOKUP(C86,[1]!tesserati[#Data],2,FALSE)),"",VLOOKUP(C86,[1]!tesserati[#Data],2,FALSE))</f>
        <v/>
      </c>
      <c r="E86" s="38" t="str">
        <f>IF(ISERROR(VLOOKUP(C86,[1]!tesserati[#Data],3,FALSE)),"",VLOOKUP(C86,[1]!tesserati[#Data],3,FALSE))</f>
        <v/>
      </c>
      <c r="F86" s="38" t="str">
        <f>IF(ISERROR(VLOOKUP(C86,[1]!tesserati[#Data],6,FALSE)),"",VLOOKUP(C86,[1]!tesserati[#Data],6,FALSE))</f>
        <v/>
      </c>
      <c r="G86" s="38" t="str">
        <f>IF(ISERROR(VLOOKUP(C86,[1]!tesserati[#Data],4,FALSE)),"",VLOOKUP(C86,[1]!tesserati[#Data],4,FALSE))</f>
        <v/>
      </c>
      <c r="H86" s="38" t="str">
        <f>IF(ISERROR(VLOOKUP(C86,[1]!tesserati[#Data],8,FALSE)),"",VLOOKUP(C86,[1]!tesserati[#Data],8,FALSE))</f>
        <v/>
      </c>
      <c r="I86" s="24"/>
      <c r="J86" s="139"/>
      <c r="K86" s="24"/>
      <c r="L86" s="24"/>
    </row>
    <row r="87" spans="1:12" ht="29.15" customHeight="1" x14ac:dyDescent="0.35">
      <c r="A87" s="125"/>
      <c r="B87" s="177">
        <v>6</v>
      </c>
      <c r="C87" s="123"/>
      <c r="D87" s="38" t="str">
        <f>IF(ISERROR(VLOOKUP(C87,[1]!tesserati[#Data],2,FALSE)),"",VLOOKUP(C87,[1]!tesserati[#Data],2,FALSE))</f>
        <v/>
      </c>
      <c r="E87" s="38" t="str">
        <f>IF(ISERROR(VLOOKUP(C87,[1]!tesserati[#Data],3,FALSE)),"",VLOOKUP(C87,[1]!tesserati[#Data],3,FALSE))</f>
        <v/>
      </c>
      <c r="F87" s="38" t="str">
        <f>IF(ISERROR(VLOOKUP(C87,[1]!tesserati[#Data],6,FALSE)),"",VLOOKUP(C87,[1]!tesserati[#Data],6,FALSE))</f>
        <v/>
      </c>
      <c r="G87" s="38" t="str">
        <f>IF(ISERROR(VLOOKUP(C87,[1]!tesserati[#Data],4,FALSE)),"",VLOOKUP(C87,[1]!tesserati[#Data],4,FALSE))</f>
        <v/>
      </c>
      <c r="H87" s="38" t="str">
        <f>IF(ISERROR(VLOOKUP(C87,[1]!tesserati[#Data],8,FALSE)),"",VLOOKUP(C87,[1]!tesserati[#Data],8,FALSE))</f>
        <v/>
      </c>
      <c r="I87" s="24"/>
      <c r="J87" s="139"/>
      <c r="K87" s="24"/>
      <c r="L87" s="24"/>
    </row>
    <row r="88" spans="1:12" ht="29.15" customHeight="1" x14ac:dyDescent="0.35">
      <c r="A88" s="125"/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  <row r="89" spans="1:12" ht="29.15" customHeight="1" x14ac:dyDescent="0.35">
      <c r="A89" s="125"/>
      <c r="B89" s="177"/>
      <c r="C89" s="123"/>
      <c r="D89" s="38" t="str">
        <f>IF(ISERROR(VLOOKUP(C89,[1]!tesserati[#Data],2,FALSE)),"",VLOOKUP(C89,[1]!tesserati[#Data],2,FALSE))</f>
        <v/>
      </c>
      <c r="E89" s="38" t="str">
        <f>IF(ISERROR(VLOOKUP(C89,[1]!tesserati[#Data],3,FALSE)),"",VLOOKUP(C89,[1]!tesserati[#Data],3,FALSE))</f>
        <v/>
      </c>
      <c r="F89" s="38" t="str">
        <f>IF(ISERROR(VLOOKUP(C89,[1]!tesserati[#Data],6,FALSE)),"",VLOOKUP(C89,[1]!tesserati[#Data],6,FALSE))</f>
        <v/>
      </c>
      <c r="G89" s="38" t="str">
        <f>IF(ISERROR(VLOOKUP(C89,[1]!tesserati[#Data],4,FALSE)),"",VLOOKUP(C89,[1]!tesserati[#Data],4,FALSE))</f>
        <v/>
      </c>
      <c r="H89" s="38" t="str">
        <f>IF(ISERROR(VLOOKUP(C89,[1]!tesserati[#Data],8,FALSE)),"",VLOOKUP(C89,[1]!tesserati[#Data],8,FALSE))</f>
        <v/>
      </c>
      <c r="I89" s="24"/>
      <c r="J89" s="139"/>
      <c r="K89" s="24"/>
      <c r="L89" s="24"/>
    </row>
    <row r="90" spans="1:12" ht="29.15" customHeight="1" x14ac:dyDescent="0.8">
      <c r="B90" s="177"/>
      <c r="C90" s="123"/>
      <c r="D90" s="38" t="str">
        <f>IF(ISERROR(VLOOKUP(C90,[1]!tesserati[#Data],2,FALSE)),"",VLOOKUP(C90,[1]!tesserati[#Data],2,FALSE))</f>
        <v/>
      </c>
      <c r="E90" s="38" t="str">
        <f>IF(ISERROR(VLOOKUP(C90,[1]!tesserati[#Data],3,FALSE)),"",VLOOKUP(C90,[1]!tesserati[#Data],3,FALSE))</f>
        <v/>
      </c>
      <c r="F90" s="38" t="str">
        <f>IF(ISERROR(VLOOKUP(C90,[1]!tesserati[#Data],6,FALSE)),"",VLOOKUP(C90,[1]!tesserati[#Data],6,FALSE))</f>
        <v/>
      </c>
      <c r="G90" s="38" t="str">
        <f>IF(ISERROR(VLOOKUP(C90,[1]!tesserati[#Data],4,FALSE)),"",VLOOKUP(C90,[1]!tesserati[#Data],4,FALSE))</f>
        <v/>
      </c>
      <c r="H90" s="38" t="str">
        <f>IF(ISERROR(VLOOKUP(C90,[1]!tesserati[#Data],8,FALSE)),"",VLOOKUP(C90,[1]!tesserati[#Data],8,FALSE))</f>
        <v/>
      </c>
      <c r="I90" s="24"/>
      <c r="J90" s="139"/>
      <c r="K90" s="24"/>
      <c r="L90" s="24"/>
    </row>
    <row r="91" spans="1:12" ht="29.15" customHeight="1" x14ac:dyDescent="0.8">
      <c r="B91" s="177"/>
      <c r="C91" s="123"/>
      <c r="D91" s="38" t="str">
        <f>IF(ISERROR(VLOOKUP(C91,[1]!tesserati[#Data],2,FALSE)),"",VLOOKUP(C91,[1]!tesserati[#Data],2,FALSE))</f>
        <v/>
      </c>
      <c r="E91" s="38" t="str">
        <f>IF(ISERROR(VLOOKUP(C91,[1]!tesserati[#Data],3,FALSE)),"",VLOOKUP(C91,[1]!tesserati[#Data],3,FALSE))</f>
        <v/>
      </c>
      <c r="F91" s="38" t="str">
        <f>IF(ISERROR(VLOOKUP(C91,[1]!tesserati[#Data],6,FALSE)),"",VLOOKUP(C91,[1]!tesserati[#Data],6,FALSE))</f>
        <v/>
      </c>
      <c r="G91" s="38" t="str">
        <f>IF(ISERROR(VLOOKUP(C91,[1]!tesserati[#Data],4,FALSE)),"",VLOOKUP(C91,[1]!tesserati[#Data],4,FALSE))</f>
        <v/>
      </c>
      <c r="H91" s="38" t="str">
        <f>IF(ISERROR(VLOOKUP(C91,[1]!tesserati[#Data],8,FALSE)),"",VLOOKUP(C91,[1]!tesserati[#Data],8,FALSE))</f>
        <v/>
      </c>
      <c r="I91" s="24"/>
      <c r="J91" s="139"/>
      <c r="K91" s="24"/>
      <c r="L91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J8:J91">
    <cfRule type="duplicateValues" dxfId="35" priority="2" stopIfTrue="1"/>
  </conditionalFormatting>
  <conditionalFormatting sqref="G1:G1048576">
    <cfRule type="containsText" dxfId="34" priority="1" operator="containsText" text="bovolone">
      <formula>NOT(ISERROR(SEARCH("bovolone",G1)))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89"/>
  <sheetViews>
    <sheetView zoomScale="85" zoomScaleNormal="85" workbookViewId="0">
      <selection activeCell="K25" sqref="K25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29</v>
      </c>
      <c r="D4" s="319"/>
      <c r="E4" s="322" t="s">
        <v>756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thickBot="1" x14ac:dyDescent="0.4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65">
        <v>2</v>
      </c>
      <c r="B8" s="166">
        <v>2</v>
      </c>
      <c r="C8" s="196">
        <v>3605092</v>
      </c>
      <c r="D8" s="168" t="s">
        <v>344</v>
      </c>
      <c r="E8" s="168" t="s">
        <v>345</v>
      </c>
      <c r="F8" s="169">
        <v>2004</v>
      </c>
      <c r="G8" s="170" t="s">
        <v>52</v>
      </c>
      <c r="H8" s="171" t="s">
        <v>29</v>
      </c>
      <c r="I8" s="172"/>
      <c r="J8" s="173">
        <v>1</v>
      </c>
      <c r="K8" s="174" t="s">
        <v>757</v>
      </c>
      <c r="L8" s="175">
        <v>1</v>
      </c>
    </row>
    <row r="9" spans="1:12" ht="29.15" customHeight="1" x14ac:dyDescent="0.35">
      <c r="A9" s="176">
        <v>3</v>
      </c>
      <c r="B9" s="177">
        <v>2</v>
      </c>
      <c r="C9" s="196">
        <v>3603366</v>
      </c>
      <c r="D9" s="116" t="s">
        <v>526</v>
      </c>
      <c r="E9" s="116" t="s">
        <v>91</v>
      </c>
      <c r="F9" s="21">
        <v>2004</v>
      </c>
      <c r="G9" s="178" t="s">
        <v>42</v>
      </c>
      <c r="H9" s="22" t="s">
        <v>29</v>
      </c>
      <c r="I9" s="20"/>
      <c r="J9" s="139">
        <v>1</v>
      </c>
      <c r="K9" s="119" t="s">
        <v>758</v>
      </c>
      <c r="L9" s="179">
        <v>2</v>
      </c>
    </row>
    <row r="10" spans="1:12" ht="29.15" customHeight="1" x14ac:dyDescent="0.35">
      <c r="A10" s="176">
        <v>1</v>
      </c>
      <c r="B10" s="177">
        <v>5</v>
      </c>
      <c r="C10" s="196">
        <v>3605073</v>
      </c>
      <c r="D10" s="116" t="s">
        <v>300</v>
      </c>
      <c r="E10" s="116" t="s">
        <v>181</v>
      </c>
      <c r="F10" s="21">
        <v>2005</v>
      </c>
      <c r="G10" s="178" t="s">
        <v>52</v>
      </c>
      <c r="H10" s="22" t="s">
        <v>29</v>
      </c>
      <c r="I10" s="20"/>
      <c r="J10" s="139">
        <v>1</v>
      </c>
      <c r="K10" s="119" t="s">
        <v>737</v>
      </c>
      <c r="L10" s="179">
        <v>3</v>
      </c>
    </row>
    <row r="11" spans="1:12" ht="29.15" customHeight="1" x14ac:dyDescent="0.35">
      <c r="A11" s="176">
        <v>1</v>
      </c>
      <c r="B11" s="177">
        <v>2</v>
      </c>
      <c r="C11" s="196">
        <v>3603469</v>
      </c>
      <c r="D11" s="116" t="s">
        <v>222</v>
      </c>
      <c r="E11" s="116" t="s">
        <v>54</v>
      </c>
      <c r="F11" s="21">
        <v>2005</v>
      </c>
      <c r="G11" s="178" t="s">
        <v>89</v>
      </c>
      <c r="H11" s="22" t="s">
        <v>29</v>
      </c>
      <c r="I11" s="20"/>
      <c r="J11" s="139">
        <v>2</v>
      </c>
      <c r="K11" s="119" t="s">
        <v>754</v>
      </c>
      <c r="L11" s="179">
        <v>4</v>
      </c>
    </row>
    <row r="12" spans="1:12" ht="29.15" customHeight="1" x14ac:dyDescent="0.35">
      <c r="A12" s="176">
        <v>1</v>
      </c>
      <c r="B12" s="177">
        <v>4</v>
      </c>
      <c r="C12" s="196">
        <v>3603577</v>
      </c>
      <c r="D12" s="116" t="s">
        <v>242</v>
      </c>
      <c r="E12" s="116" t="s">
        <v>118</v>
      </c>
      <c r="F12" s="21">
        <v>2005</v>
      </c>
      <c r="G12" s="178" t="s">
        <v>125</v>
      </c>
      <c r="H12" s="22" t="s">
        <v>29</v>
      </c>
      <c r="I12" s="20"/>
      <c r="J12" s="139">
        <v>3</v>
      </c>
      <c r="K12" s="119" t="s">
        <v>741</v>
      </c>
      <c r="L12" s="179">
        <v>5</v>
      </c>
    </row>
    <row r="13" spans="1:12" ht="29.15" customHeight="1" thickBot="1" x14ac:dyDescent="0.4">
      <c r="A13" s="180">
        <v>4</v>
      </c>
      <c r="B13" s="181">
        <v>4</v>
      </c>
      <c r="C13" s="196">
        <v>3608860</v>
      </c>
      <c r="D13" s="182" t="s">
        <v>461</v>
      </c>
      <c r="E13" s="182" t="s">
        <v>318</v>
      </c>
      <c r="F13" s="183">
        <v>2005</v>
      </c>
      <c r="G13" s="184" t="s">
        <v>77</v>
      </c>
      <c r="H13" s="185" t="s">
        <v>29</v>
      </c>
      <c r="I13" s="186"/>
      <c r="J13" s="187">
        <v>1</v>
      </c>
      <c r="K13" s="188" t="s">
        <v>759</v>
      </c>
      <c r="L13" s="179">
        <v>6</v>
      </c>
    </row>
    <row r="14" spans="1:12" ht="29.15" customHeight="1" x14ac:dyDescent="0.35">
      <c r="A14" s="165">
        <v>2</v>
      </c>
      <c r="B14" s="166">
        <v>5</v>
      </c>
      <c r="C14" s="196">
        <v>3605752</v>
      </c>
      <c r="D14" s="168" t="s">
        <v>459</v>
      </c>
      <c r="E14" s="168" t="s">
        <v>460</v>
      </c>
      <c r="F14" s="169">
        <v>2005</v>
      </c>
      <c r="G14" s="170" t="s">
        <v>77</v>
      </c>
      <c r="H14" s="171" t="s">
        <v>29</v>
      </c>
      <c r="I14" s="172"/>
      <c r="J14" s="173">
        <v>2</v>
      </c>
      <c r="K14" s="174" t="s">
        <v>760</v>
      </c>
      <c r="L14" s="179">
        <v>7</v>
      </c>
    </row>
    <row r="15" spans="1:12" ht="29.15" customHeight="1" x14ac:dyDescent="0.35">
      <c r="A15" s="176">
        <v>2</v>
      </c>
      <c r="B15" s="177">
        <v>3</v>
      </c>
      <c r="C15" s="196">
        <v>3605840</v>
      </c>
      <c r="D15" s="116" t="s">
        <v>440</v>
      </c>
      <c r="E15" s="116" t="s">
        <v>41</v>
      </c>
      <c r="F15" s="21">
        <v>2004</v>
      </c>
      <c r="G15" s="178" t="s">
        <v>52</v>
      </c>
      <c r="H15" s="22" t="s">
        <v>29</v>
      </c>
      <c r="I15" s="20"/>
      <c r="J15" s="139">
        <v>3</v>
      </c>
      <c r="K15" s="119" t="s">
        <v>761</v>
      </c>
      <c r="L15" s="179">
        <v>8</v>
      </c>
    </row>
    <row r="16" spans="1:12" ht="29.15" customHeight="1" x14ac:dyDescent="0.35">
      <c r="A16" s="176">
        <v>3</v>
      </c>
      <c r="B16" s="177">
        <v>3</v>
      </c>
      <c r="C16" s="196">
        <v>3604071</v>
      </c>
      <c r="D16" s="116" t="s">
        <v>584</v>
      </c>
      <c r="E16" s="116" t="s">
        <v>118</v>
      </c>
      <c r="F16" s="21">
        <v>2004</v>
      </c>
      <c r="G16" s="178" t="s">
        <v>69</v>
      </c>
      <c r="H16" s="22" t="s">
        <v>29</v>
      </c>
      <c r="I16" s="20"/>
      <c r="J16" s="139">
        <v>2</v>
      </c>
      <c r="K16" s="119" t="s">
        <v>762</v>
      </c>
      <c r="L16" s="179">
        <v>9</v>
      </c>
    </row>
    <row r="17" spans="1:12" ht="29.15" customHeight="1" x14ac:dyDescent="0.35">
      <c r="A17" s="176">
        <v>4</v>
      </c>
      <c r="B17" s="177">
        <v>3</v>
      </c>
      <c r="C17" s="196">
        <v>3604055</v>
      </c>
      <c r="D17" s="116" t="s">
        <v>364</v>
      </c>
      <c r="E17" s="116" t="s">
        <v>88</v>
      </c>
      <c r="F17" s="21">
        <v>2005</v>
      </c>
      <c r="G17" s="178" t="s">
        <v>69</v>
      </c>
      <c r="H17" s="22" t="s">
        <v>29</v>
      </c>
      <c r="I17" s="20"/>
      <c r="J17" s="139">
        <v>2</v>
      </c>
      <c r="K17" s="119" t="s">
        <v>763</v>
      </c>
      <c r="L17" s="179">
        <v>10</v>
      </c>
    </row>
    <row r="18" spans="1:12" ht="29.15" customHeight="1" x14ac:dyDescent="0.35">
      <c r="A18" s="176">
        <v>4</v>
      </c>
      <c r="B18" s="177">
        <v>2</v>
      </c>
      <c r="C18" s="196">
        <v>3603566</v>
      </c>
      <c r="D18" s="116" t="s">
        <v>478</v>
      </c>
      <c r="E18" s="116" t="s">
        <v>41</v>
      </c>
      <c r="F18" s="21">
        <v>2004</v>
      </c>
      <c r="G18" s="178" t="s">
        <v>42</v>
      </c>
      <c r="H18" s="22" t="s">
        <v>29</v>
      </c>
      <c r="I18" s="20"/>
      <c r="J18" s="139">
        <v>3</v>
      </c>
      <c r="K18" s="119" t="s">
        <v>742</v>
      </c>
      <c r="L18" s="179">
        <v>11</v>
      </c>
    </row>
    <row r="19" spans="1:12" ht="29.15" customHeight="1" thickBot="1" x14ac:dyDescent="0.4">
      <c r="A19" s="180">
        <v>3</v>
      </c>
      <c r="B19" s="181">
        <v>5</v>
      </c>
      <c r="C19" s="196">
        <v>3605750</v>
      </c>
      <c r="D19" s="182" t="s">
        <v>185</v>
      </c>
      <c r="E19" s="182" t="s">
        <v>186</v>
      </c>
      <c r="F19" s="183">
        <v>2004</v>
      </c>
      <c r="G19" s="184" t="s">
        <v>77</v>
      </c>
      <c r="H19" s="185" t="s">
        <v>29</v>
      </c>
      <c r="I19" s="186"/>
      <c r="J19" s="187">
        <v>3</v>
      </c>
      <c r="K19" s="188" t="s">
        <v>764</v>
      </c>
      <c r="L19" s="179">
        <v>12</v>
      </c>
    </row>
    <row r="20" spans="1:12" ht="29.15" customHeight="1" x14ac:dyDescent="0.35">
      <c r="A20" s="165">
        <v>3</v>
      </c>
      <c r="B20" s="166">
        <v>4</v>
      </c>
      <c r="C20" s="196">
        <v>3604770</v>
      </c>
      <c r="D20" s="168" t="s">
        <v>591</v>
      </c>
      <c r="E20" s="168" t="s">
        <v>179</v>
      </c>
      <c r="F20" s="169">
        <v>2005</v>
      </c>
      <c r="G20" s="170" t="s">
        <v>85</v>
      </c>
      <c r="H20" s="171" t="s">
        <v>29</v>
      </c>
      <c r="I20" s="172"/>
      <c r="J20" s="173">
        <v>4</v>
      </c>
      <c r="K20" s="174" t="s">
        <v>765</v>
      </c>
      <c r="L20" s="179">
        <v>13</v>
      </c>
    </row>
    <row r="21" spans="1:12" ht="29.15" customHeight="1" x14ac:dyDescent="0.35">
      <c r="A21" s="176">
        <v>1</v>
      </c>
      <c r="B21" s="177">
        <v>3</v>
      </c>
      <c r="C21" s="196">
        <v>3603057</v>
      </c>
      <c r="D21" s="116" t="s">
        <v>223</v>
      </c>
      <c r="E21" s="116" t="s">
        <v>70</v>
      </c>
      <c r="F21" s="21">
        <v>2005</v>
      </c>
      <c r="G21" s="178" t="s">
        <v>85</v>
      </c>
      <c r="H21" s="22" t="s">
        <v>29</v>
      </c>
      <c r="I21" s="20"/>
      <c r="J21" s="139">
        <v>4</v>
      </c>
      <c r="K21" s="119" t="s">
        <v>766</v>
      </c>
      <c r="L21" s="179">
        <v>14</v>
      </c>
    </row>
    <row r="22" spans="1:12" ht="29.15" customHeight="1" x14ac:dyDescent="0.35">
      <c r="A22" s="176">
        <v>2</v>
      </c>
      <c r="B22" s="177">
        <v>4</v>
      </c>
      <c r="C22" s="196">
        <v>3603060</v>
      </c>
      <c r="D22" s="116" t="s">
        <v>445</v>
      </c>
      <c r="E22" s="116" t="s">
        <v>181</v>
      </c>
      <c r="F22" s="21">
        <v>2005</v>
      </c>
      <c r="G22" s="178" t="s">
        <v>85</v>
      </c>
      <c r="H22" s="22" t="s">
        <v>29</v>
      </c>
      <c r="I22" s="20"/>
      <c r="J22" s="139">
        <v>4</v>
      </c>
      <c r="K22" s="119" t="s">
        <v>767</v>
      </c>
      <c r="L22" s="179">
        <v>15</v>
      </c>
    </row>
    <row r="23" spans="1:12" ht="29.15" customHeight="1" x14ac:dyDescent="0.35">
      <c r="A23" s="176"/>
      <c r="B23" s="177"/>
      <c r="C23" s="196"/>
      <c r="D23" s="116"/>
      <c r="E23" s="116"/>
      <c r="F23" s="21"/>
      <c r="G23" s="178"/>
      <c r="H23" s="22"/>
      <c r="I23" s="20"/>
      <c r="J23" s="139"/>
      <c r="K23" s="119"/>
      <c r="L23" s="179"/>
    </row>
    <row r="24" spans="1:12" ht="29.15" customHeight="1" x14ac:dyDescent="0.35">
      <c r="A24" s="176"/>
      <c r="B24" s="177"/>
      <c r="C24" s="196"/>
      <c r="D24" s="116"/>
      <c r="E24" s="116"/>
      <c r="F24" s="21"/>
      <c r="G24" s="178"/>
      <c r="H24" s="22"/>
      <c r="I24" s="20"/>
      <c r="J24" s="139"/>
      <c r="K24" s="119"/>
      <c r="L24" s="179"/>
    </row>
    <row r="25" spans="1:12" ht="29.15" customHeight="1" thickBot="1" x14ac:dyDescent="0.4">
      <c r="A25" s="180"/>
      <c r="B25" s="181"/>
      <c r="C25" s="196"/>
      <c r="D25" s="182"/>
      <c r="E25" s="182"/>
      <c r="F25" s="183"/>
      <c r="G25" s="184"/>
      <c r="H25" s="185"/>
      <c r="I25" s="186"/>
      <c r="J25" s="187"/>
      <c r="K25" s="188"/>
      <c r="L25" s="189"/>
    </row>
    <row r="26" spans="1:12" ht="29.15" customHeight="1" x14ac:dyDescent="0.35">
      <c r="A26" s="165"/>
      <c r="B26" s="166"/>
      <c r="C26" s="196"/>
      <c r="D26" s="168"/>
      <c r="E26" s="168"/>
      <c r="F26" s="169"/>
      <c r="G26" s="170"/>
      <c r="H26" s="171"/>
      <c r="I26" s="172"/>
      <c r="J26" s="173"/>
      <c r="K26" s="174"/>
      <c r="L26" s="175"/>
    </row>
    <row r="27" spans="1:12" ht="29.15" customHeight="1" x14ac:dyDescent="0.35">
      <c r="A27" s="176"/>
      <c r="B27" s="177"/>
      <c r="C27" s="196"/>
      <c r="D27" s="116"/>
      <c r="E27" s="116"/>
      <c r="F27" s="21"/>
      <c r="G27" s="178"/>
      <c r="H27" s="22"/>
      <c r="I27" s="20"/>
      <c r="J27" s="139"/>
      <c r="K27" s="119"/>
      <c r="L27" s="179"/>
    </row>
    <row r="28" spans="1:12" ht="29.15" customHeight="1" x14ac:dyDescent="0.35">
      <c r="A28" s="176"/>
      <c r="B28" s="177"/>
      <c r="C28" s="196"/>
      <c r="D28" s="116"/>
      <c r="E28" s="116"/>
      <c r="F28" s="21"/>
      <c r="G28" s="178"/>
      <c r="H28" s="22"/>
      <c r="I28" s="20"/>
      <c r="J28" s="139"/>
      <c r="K28" s="119"/>
      <c r="L28" s="179"/>
    </row>
    <row r="29" spans="1:12" ht="29.15" customHeight="1" x14ac:dyDescent="0.35">
      <c r="A29" s="176"/>
      <c r="B29" s="177"/>
      <c r="C29" s="167"/>
      <c r="D29" s="116"/>
      <c r="E29" s="116"/>
      <c r="F29" s="21"/>
      <c r="G29" s="178"/>
      <c r="H29" s="22"/>
      <c r="I29" s="20"/>
      <c r="J29" s="139"/>
      <c r="K29" s="119"/>
      <c r="L29" s="179"/>
    </row>
    <row r="30" spans="1:12" ht="29.15" customHeight="1" x14ac:dyDescent="0.35">
      <c r="A30" s="176"/>
      <c r="B30" s="177"/>
      <c r="C30" s="196"/>
      <c r="D30" s="116"/>
      <c r="E30" s="116"/>
      <c r="F30" s="21"/>
      <c r="G30" s="178"/>
      <c r="H30" s="22"/>
      <c r="I30" s="20"/>
      <c r="J30" s="139"/>
      <c r="K30" s="119"/>
      <c r="L30" s="179"/>
    </row>
    <row r="31" spans="1:12" ht="29.15" customHeight="1" thickBot="1" x14ac:dyDescent="0.4">
      <c r="A31" s="180"/>
      <c r="B31" s="181"/>
      <c r="C31" s="196"/>
      <c r="D31" s="182"/>
      <c r="E31" s="182"/>
      <c r="F31" s="183"/>
      <c r="G31" s="184"/>
      <c r="H31" s="185"/>
      <c r="I31" s="186"/>
      <c r="J31" s="187"/>
      <c r="K31" s="188"/>
      <c r="L31" s="189"/>
    </row>
    <row r="32" spans="1:12" ht="29.15" customHeight="1" x14ac:dyDescent="0.35">
      <c r="A32" s="165"/>
      <c r="B32" s="166"/>
      <c r="C32" s="167"/>
      <c r="D32" s="168"/>
      <c r="E32" s="168"/>
      <c r="F32" s="169"/>
      <c r="G32" s="170"/>
      <c r="H32" s="171"/>
      <c r="I32" s="172"/>
      <c r="J32" s="173"/>
      <c r="K32" s="174"/>
      <c r="L32" s="175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x14ac:dyDescent="0.35">
      <c r="A35" s="176"/>
      <c r="B35" s="177"/>
      <c r="C35" s="167"/>
      <c r="D35" s="116"/>
      <c r="E35" s="116"/>
      <c r="F35" s="21"/>
      <c r="G35" s="178"/>
      <c r="H35" s="22"/>
      <c r="I35" s="20"/>
      <c r="J35" s="139"/>
      <c r="K35" s="119"/>
      <c r="L35" s="179"/>
    </row>
    <row r="36" spans="1:12" ht="29.15" customHeight="1" x14ac:dyDescent="0.35">
      <c r="A36" s="176"/>
      <c r="B36" s="177"/>
      <c r="C36" s="167"/>
      <c r="D36" s="116"/>
      <c r="E36" s="116"/>
      <c r="F36" s="21"/>
      <c r="G36" s="178"/>
      <c r="H36" s="22"/>
      <c r="I36" s="20"/>
      <c r="J36" s="139"/>
      <c r="K36" s="119"/>
      <c r="L36" s="179"/>
    </row>
    <row r="37" spans="1:12" ht="29.15" customHeight="1" thickBot="1" x14ac:dyDescent="0.4">
      <c r="A37" s="180"/>
      <c r="B37" s="181"/>
      <c r="C37" s="167"/>
      <c r="D37" s="182"/>
      <c r="E37" s="182"/>
      <c r="F37" s="183"/>
      <c r="G37" s="184"/>
      <c r="H37" s="185"/>
      <c r="I37" s="186"/>
      <c r="J37" s="187"/>
      <c r="K37" s="188"/>
      <c r="L37" s="189"/>
    </row>
    <row r="38" spans="1:12" ht="29.15" customHeight="1" x14ac:dyDescent="0.35">
      <c r="A38" s="165"/>
      <c r="B38" s="166"/>
      <c r="C38" s="167"/>
      <c r="D38" s="168"/>
      <c r="E38" s="168"/>
      <c r="F38" s="169"/>
      <c r="G38" s="170"/>
      <c r="H38" s="171"/>
      <c r="I38" s="172"/>
      <c r="J38" s="173"/>
      <c r="K38" s="174"/>
      <c r="L38" s="175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x14ac:dyDescent="0.35">
      <c r="A41" s="176"/>
      <c r="B41" s="177"/>
      <c r="C41" s="167"/>
      <c r="D41" s="116"/>
      <c r="E41" s="116"/>
      <c r="F41" s="21"/>
      <c r="G41" s="178"/>
      <c r="H41" s="22"/>
      <c r="I41" s="20"/>
      <c r="J41" s="139"/>
      <c r="K41" s="119"/>
      <c r="L41" s="179"/>
    </row>
    <row r="42" spans="1:12" ht="29.15" customHeight="1" x14ac:dyDescent="0.35">
      <c r="A42" s="176"/>
      <c r="B42" s="177"/>
      <c r="C42" s="167"/>
      <c r="D42" s="116"/>
      <c r="E42" s="116"/>
      <c r="F42" s="21"/>
      <c r="G42" s="178"/>
      <c r="H42" s="22"/>
      <c r="I42" s="20"/>
      <c r="J42" s="139"/>
      <c r="K42" s="119"/>
      <c r="L42" s="179"/>
    </row>
    <row r="43" spans="1:12" ht="29.15" customHeight="1" thickBot="1" x14ac:dyDescent="0.4">
      <c r="A43" s="180"/>
      <c r="B43" s="181"/>
      <c r="C43" s="167"/>
      <c r="D43" s="182"/>
      <c r="E43" s="182"/>
      <c r="F43" s="183"/>
      <c r="G43" s="184"/>
      <c r="H43" s="185"/>
      <c r="I43" s="186"/>
      <c r="J43" s="187"/>
      <c r="K43" s="188"/>
      <c r="L43" s="189"/>
    </row>
    <row r="44" spans="1:12" ht="29.15" customHeight="1" x14ac:dyDescent="0.35">
      <c r="A44" s="165"/>
      <c r="B44" s="166"/>
      <c r="C44" s="167"/>
      <c r="D44" s="168"/>
      <c r="E44" s="168"/>
      <c r="F44" s="169"/>
      <c r="G44" s="170"/>
      <c r="H44" s="171"/>
      <c r="I44" s="172"/>
      <c r="J44" s="173"/>
      <c r="K44" s="174"/>
      <c r="L44" s="175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x14ac:dyDescent="0.35">
      <c r="A47" s="176"/>
      <c r="B47" s="177"/>
      <c r="C47" s="167"/>
      <c r="D47" s="116"/>
      <c r="E47" s="116"/>
      <c r="F47" s="21"/>
      <c r="G47" s="178"/>
      <c r="H47" s="22"/>
      <c r="I47" s="20"/>
      <c r="J47" s="139"/>
      <c r="K47" s="119"/>
      <c r="L47" s="179"/>
    </row>
    <row r="48" spans="1:12" ht="29.15" customHeight="1" x14ac:dyDescent="0.35">
      <c r="A48" s="176"/>
      <c r="B48" s="177"/>
      <c r="C48" s="167"/>
      <c r="D48" s="116"/>
      <c r="E48" s="116"/>
      <c r="F48" s="21"/>
      <c r="G48" s="178"/>
      <c r="H48" s="22"/>
      <c r="I48" s="20"/>
      <c r="J48" s="139"/>
      <c r="K48" s="119"/>
      <c r="L48" s="179"/>
    </row>
    <row r="49" spans="1:12" ht="29.15" customHeight="1" thickBot="1" x14ac:dyDescent="0.4">
      <c r="A49" s="180"/>
      <c r="B49" s="181"/>
      <c r="C49" s="167"/>
      <c r="D49" s="182"/>
      <c r="E49" s="182"/>
      <c r="F49" s="183"/>
      <c r="G49" s="184"/>
      <c r="H49" s="185"/>
      <c r="I49" s="186"/>
      <c r="J49" s="187"/>
      <c r="K49" s="188"/>
      <c r="L49" s="189"/>
    </row>
    <row r="50" spans="1:12" ht="29.15" customHeight="1" x14ac:dyDescent="0.35">
      <c r="A50" s="165"/>
      <c r="B50" s="166"/>
      <c r="C50" s="167"/>
      <c r="D50" s="168"/>
      <c r="E50" s="168"/>
      <c r="F50" s="169"/>
      <c r="G50" s="170"/>
      <c r="H50" s="171"/>
      <c r="I50" s="172"/>
      <c r="J50" s="173"/>
      <c r="K50" s="174"/>
      <c r="L50" s="175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67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x14ac:dyDescent="0.35">
      <c r="A53" s="176"/>
      <c r="B53" s="177"/>
      <c r="C53" s="167"/>
      <c r="D53" s="116"/>
      <c r="E53" s="116"/>
      <c r="F53" s="21"/>
      <c r="G53" s="178"/>
      <c r="H53" s="22"/>
      <c r="I53" s="20"/>
      <c r="J53" s="139"/>
      <c r="K53" s="119"/>
      <c r="L53" s="179"/>
    </row>
    <row r="54" spans="1:12" ht="29.15" customHeight="1" x14ac:dyDescent="0.35">
      <c r="A54" s="176"/>
      <c r="B54" s="177"/>
      <c r="C54" s="153"/>
      <c r="D54" s="116"/>
      <c r="E54" s="116"/>
      <c r="F54" s="21"/>
      <c r="G54" s="178"/>
      <c r="H54" s="22"/>
      <c r="I54" s="20"/>
      <c r="J54" s="139"/>
      <c r="K54" s="119"/>
      <c r="L54" s="179"/>
    </row>
    <row r="55" spans="1:12" ht="29.15" customHeight="1" thickBot="1" x14ac:dyDescent="0.4">
      <c r="A55" s="180"/>
      <c r="B55" s="181"/>
      <c r="C55" s="190"/>
      <c r="D55" s="182"/>
      <c r="E55" s="182"/>
      <c r="F55" s="183"/>
      <c r="G55" s="184"/>
      <c r="H55" s="185"/>
      <c r="I55" s="186"/>
      <c r="J55" s="187"/>
      <c r="K55" s="188"/>
      <c r="L55" s="189"/>
    </row>
    <row r="56" spans="1:12" ht="29.15" customHeight="1" x14ac:dyDescent="0.35">
      <c r="A56" s="165"/>
      <c r="B56" s="166"/>
      <c r="C56" s="191"/>
      <c r="D56" s="168"/>
      <c r="E56" s="168"/>
      <c r="F56" s="169"/>
      <c r="G56" s="170"/>
      <c r="H56" s="171"/>
      <c r="I56" s="172"/>
      <c r="J56" s="173"/>
      <c r="K56" s="174"/>
      <c r="L56" s="175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x14ac:dyDescent="0.35">
      <c r="A59" s="176"/>
      <c r="B59" s="177"/>
      <c r="C59" s="153"/>
      <c r="D59" s="116"/>
      <c r="E59" s="116"/>
      <c r="F59" s="21"/>
      <c r="G59" s="178"/>
      <c r="H59" s="22"/>
      <c r="I59" s="20"/>
      <c r="J59" s="139"/>
      <c r="K59" s="119"/>
      <c r="L59" s="179"/>
    </row>
    <row r="60" spans="1:12" ht="29.15" customHeight="1" x14ac:dyDescent="0.35">
      <c r="A60" s="176"/>
      <c r="B60" s="177"/>
      <c r="C60" s="153"/>
      <c r="D60" s="116"/>
      <c r="E60" s="116"/>
      <c r="F60" s="21"/>
      <c r="G60" s="178"/>
      <c r="H60" s="22"/>
      <c r="I60" s="20"/>
      <c r="J60" s="139"/>
      <c r="K60" s="119"/>
      <c r="L60" s="179"/>
    </row>
    <row r="61" spans="1:12" ht="29.15" customHeight="1" thickBot="1" x14ac:dyDescent="0.4">
      <c r="A61" s="180"/>
      <c r="B61" s="181"/>
      <c r="C61" s="190"/>
      <c r="D61" s="182"/>
      <c r="E61" s="182"/>
      <c r="F61" s="183"/>
      <c r="G61" s="184"/>
      <c r="H61" s="185"/>
      <c r="I61" s="186"/>
      <c r="J61" s="187"/>
      <c r="K61" s="188"/>
      <c r="L61" s="189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9.15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4.9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4.9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53"/>
      <c r="D78" s="124"/>
      <c r="E78" s="124"/>
      <c r="F78" s="38"/>
      <c r="G78" s="192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53"/>
      <c r="D79" s="124"/>
      <c r="E79" s="124"/>
      <c r="F79" s="38"/>
      <c r="G79" s="192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192"/>
      <c r="E81" s="192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192"/>
      <c r="E82" s="192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ht="29.15" customHeight="1" x14ac:dyDescent="0.35">
      <c r="A86" s="125"/>
      <c r="B86" s="177"/>
      <c r="C86" s="123"/>
      <c r="D86" s="38" t="str">
        <f>IF(ISERROR(VLOOKUP(C86,[1]!tesserati[#Data],2,FALSE)),"",VLOOKUP(C86,[1]!tesserati[#Data],2,FALSE))</f>
        <v/>
      </c>
      <c r="E86" s="38" t="str">
        <f>IF(ISERROR(VLOOKUP(C86,[1]!tesserati[#Data],3,FALSE)),"",VLOOKUP(C86,[1]!tesserati[#Data],3,FALSE))</f>
        <v/>
      </c>
      <c r="F86" s="38" t="str">
        <f>IF(ISERROR(VLOOKUP(C86,[1]!tesserati[#Data],6,FALSE)),"",VLOOKUP(C86,[1]!tesserati[#Data],6,FALSE))</f>
        <v/>
      </c>
      <c r="G86" s="38" t="str">
        <f>IF(ISERROR(VLOOKUP(C86,[1]!tesserati[#Data],4,FALSE)),"",VLOOKUP(C86,[1]!tesserati[#Data],4,FALSE))</f>
        <v/>
      </c>
      <c r="H86" s="38" t="str">
        <f>IF(ISERROR(VLOOKUP(C86,[1]!tesserati[#Data],8,FALSE)),"",VLOOKUP(C86,[1]!tesserati[#Data],8,FALSE))</f>
        <v/>
      </c>
      <c r="I86" s="24"/>
      <c r="J86" s="139"/>
      <c r="K86" s="24"/>
      <c r="L86" s="24"/>
    </row>
    <row r="87" spans="1:12" ht="29.15" customHeight="1" x14ac:dyDescent="0.35">
      <c r="A87" s="125"/>
      <c r="B87" s="177"/>
      <c r="C87" s="123"/>
      <c r="D87" s="38" t="str">
        <f>IF(ISERROR(VLOOKUP(C87,[1]!tesserati[#Data],2,FALSE)),"",VLOOKUP(C87,[1]!tesserati[#Data],2,FALSE))</f>
        <v/>
      </c>
      <c r="E87" s="38" t="str">
        <f>IF(ISERROR(VLOOKUP(C87,[1]!tesserati[#Data],3,FALSE)),"",VLOOKUP(C87,[1]!tesserati[#Data],3,FALSE))</f>
        <v/>
      </c>
      <c r="F87" s="38" t="str">
        <f>IF(ISERROR(VLOOKUP(C87,[1]!tesserati[#Data],6,FALSE)),"",VLOOKUP(C87,[1]!tesserati[#Data],6,FALSE))</f>
        <v/>
      </c>
      <c r="G87" s="38" t="str">
        <f>IF(ISERROR(VLOOKUP(C87,[1]!tesserati[#Data],4,FALSE)),"",VLOOKUP(C87,[1]!tesserati[#Data],4,FALSE))</f>
        <v/>
      </c>
      <c r="H87" s="38" t="str">
        <f>IF(ISERROR(VLOOKUP(C87,[1]!tesserati[#Data],8,FALSE)),"",VLOOKUP(C87,[1]!tesserati[#Data],8,FALSE))</f>
        <v/>
      </c>
      <c r="I87" s="24"/>
      <c r="J87" s="139"/>
      <c r="K87" s="24"/>
      <c r="L87" s="24"/>
    </row>
    <row r="88" spans="1:12" ht="29.15" customHeight="1" x14ac:dyDescent="0.8"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  <row r="89" spans="1:12" ht="29.15" customHeight="1" x14ac:dyDescent="0.8">
      <c r="B89" s="177"/>
      <c r="C89" s="123"/>
      <c r="D89" s="38" t="str">
        <f>IF(ISERROR(VLOOKUP(C89,[1]!tesserati[#Data],2,FALSE)),"",VLOOKUP(C89,[1]!tesserati[#Data],2,FALSE))</f>
        <v/>
      </c>
      <c r="E89" s="38" t="str">
        <f>IF(ISERROR(VLOOKUP(C89,[1]!tesserati[#Data],3,FALSE)),"",VLOOKUP(C89,[1]!tesserati[#Data],3,FALSE))</f>
        <v/>
      </c>
      <c r="F89" s="38" t="str">
        <f>IF(ISERROR(VLOOKUP(C89,[1]!tesserati[#Data],6,FALSE)),"",VLOOKUP(C89,[1]!tesserati[#Data],6,FALSE))</f>
        <v/>
      </c>
      <c r="G89" s="38" t="str">
        <f>IF(ISERROR(VLOOKUP(C89,[1]!tesserati[#Data],4,FALSE)),"",VLOOKUP(C89,[1]!tesserati[#Data],4,FALSE))</f>
        <v/>
      </c>
      <c r="H89" s="38" t="str">
        <f>IF(ISERROR(VLOOKUP(C89,[1]!tesserati[#Data],8,FALSE)),"",VLOOKUP(C89,[1]!tesserati[#Data],8,FALSE))</f>
        <v/>
      </c>
      <c r="I89" s="24"/>
      <c r="J89" s="139"/>
      <c r="K89" s="24"/>
      <c r="L89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J8:J89">
    <cfRule type="duplicateValues" dxfId="33" priority="2" stopIfTrue="1"/>
  </conditionalFormatting>
  <conditionalFormatting sqref="G1:G1048576">
    <cfRule type="containsText" dxfId="32" priority="1" operator="containsText" text="bovolone">
      <formula>NOT(ISERROR(SEARCH("bovolone",G1)))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89"/>
  <sheetViews>
    <sheetView topLeftCell="A3" zoomScale="84" zoomScaleNormal="84" workbookViewId="0">
      <selection activeCell="A12" sqref="A12:L87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30</v>
      </c>
      <c r="D4" s="319"/>
      <c r="E4" s="322" t="s">
        <v>768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thickBot="1" x14ac:dyDescent="0.4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65">
        <v>2</v>
      </c>
      <c r="B8" s="166">
        <v>4</v>
      </c>
      <c r="C8" s="167">
        <v>3603501</v>
      </c>
      <c r="D8" s="168" t="s">
        <v>438</v>
      </c>
      <c r="E8" s="168" t="s">
        <v>99</v>
      </c>
      <c r="F8" s="169">
        <v>2004</v>
      </c>
      <c r="G8" s="170" t="s">
        <v>89</v>
      </c>
      <c r="H8" s="171" t="s">
        <v>30</v>
      </c>
      <c r="I8" s="172"/>
      <c r="J8" s="173">
        <v>1</v>
      </c>
      <c r="K8" s="174" t="s">
        <v>769</v>
      </c>
      <c r="L8" s="175">
        <v>1</v>
      </c>
    </row>
    <row r="9" spans="1:12" ht="29.15" customHeight="1" x14ac:dyDescent="0.35">
      <c r="A9" s="176">
        <v>2</v>
      </c>
      <c r="B9" s="177">
        <v>3</v>
      </c>
      <c r="C9" s="167">
        <v>3608865</v>
      </c>
      <c r="D9" s="116" t="s">
        <v>116</v>
      </c>
      <c r="E9" s="116" t="s">
        <v>97</v>
      </c>
      <c r="F9" s="21">
        <v>2004</v>
      </c>
      <c r="G9" s="178" t="s">
        <v>77</v>
      </c>
      <c r="H9" s="22" t="s">
        <v>30</v>
      </c>
      <c r="I9" s="20"/>
      <c r="J9" s="139">
        <v>2</v>
      </c>
      <c r="K9" s="119" t="s">
        <v>770</v>
      </c>
      <c r="L9" s="179">
        <v>2</v>
      </c>
    </row>
    <row r="10" spans="1:12" ht="29.15" customHeight="1" x14ac:dyDescent="0.35">
      <c r="A10" s="176">
        <v>1</v>
      </c>
      <c r="B10" s="177">
        <v>2</v>
      </c>
      <c r="C10" s="167">
        <v>3605262</v>
      </c>
      <c r="D10" s="116" t="s">
        <v>409</v>
      </c>
      <c r="E10" s="116" t="s">
        <v>410</v>
      </c>
      <c r="F10" s="21">
        <v>2005</v>
      </c>
      <c r="G10" s="178" t="s">
        <v>77</v>
      </c>
      <c r="H10" s="22" t="s">
        <v>30</v>
      </c>
      <c r="I10" s="20"/>
      <c r="J10" s="139">
        <v>3</v>
      </c>
      <c r="K10" s="119" t="s">
        <v>771</v>
      </c>
      <c r="L10" s="179">
        <v>3</v>
      </c>
    </row>
    <row r="11" spans="1:12" ht="29.15" customHeight="1" x14ac:dyDescent="0.35">
      <c r="A11" s="176">
        <v>2</v>
      </c>
      <c r="B11" s="177">
        <v>5</v>
      </c>
      <c r="C11" s="198">
        <v>3604536</v>
      </c>
      <c r="D11" s="116" t="s">
        <v>581</v>
      </c>
      <c r="E11" s="116" t="s">
        <v>582</v>
      </c>
      <c r="F11" s="21">
        <v>2004</v>
      </c>
      <c r="G11" s="178" t="s">
        <v>45</v>
      </c>
      <c r="H11" s="22" t="s">
        <v>30</v>
      </c>
      <c r="I11" s="20"/>
      <c r="J11" s="139">
        <v>4</v>
      </c>
      <c r="K11" s="119" t="s">
        <v>772</v>
      </c>
      <c r="L11" s="179">
        <v>4</v>
      </c>
    </row>
    <row r="12" spans="1:12" ht="29.15" customHeight="1" x14ac:dyDescent="0.35">
      <c r="A12" s="176"/>
      <c r="B12" s="177"/>
      <c r="C12" s="167"/>
      <c r="D12" s="116"/>
      <c r="E12" s="116"/>
      <c r="F12" s="21"/>
      <c r="G12" s="178"/>
      <c r="H12" s="22"/>
      <c r="I12" s="20"/>
      <c r="J12" s="139"/>
      <c r="K12" s="119"/>
      <c r="L12" s="179"/>
    </row>
    <row r="13" spans="1:12" ht="29.15" customHeight="1" thickBot="1" x14ac:dyDescent="0.4">
      <c r="A13" s="180"/>
      <c r="B13" s="181"/>
      <c r="C13" s="167"/>
      <c r="D13" s="182"/>
      <c r="E13" s="182"/>
      <c r="F13" s="183"/>
      <c r="G13" s="184"/>
      <c r="H13" s="185"/>
      <c r="I13" s="186"/>
      <c r="J13" s="187"/>
      <c r="K13" s="188"/>
      <c r="L13" s="189"/>
    </row>
    <row r="14" spans="1:12" ht="29.15" customHeight="1" x14ac:dyDescent="0.35">
      <c r="A14" s="165"/>
      <c r="B14" s="166"/>
      <c r="C14" s="167"/>
      <c r="D14" s="168"/>
      <c r="E14" s="168"/>
      <c r="F14" s="169"/>
      <c r="G14" s="170"/>
      <c r="H14" s="171"/>
      <c r="I14" s="172"/>
      <c r="J14" s="173"/>
      <c r="K14" s="174"/>
      <c r="L14" s="175"/>
    </row>
    <row r="15" spans="1:12" ht="29.15" customHeight="1" x14ac:dyDescent="0.35">
      <c r="A15" s="176"/>
      <c r="B15" s="177"/>
      <c r="C15" s="167"/>
      <c r="D15" s="116"/>
      <c r="E15" s="116"/>
      <c r="F15" s="21"/>
      <c r="G15" s="178"/>
      <c r="H15" s="22"/>
      <c r="I15" s="20"/>
      <c r="J15" s="139"/>
      <c r="K15" s="119"/>
      <c r="L15" s="179"/>
    </row>
    <row r="16" spans="1:12" ht="29.15" customHeight="1" x14ac:dyDescent="0.35">
      <c r="A16" s="176"/>
      <c r="B16" s="177"/>
      <c r="C16" s="167"/>
      <c r="D16" s="116"/>
      <c r="E16" s="116"/>
      <c r="F16" s="21"/>
      <c r="G16" s="178"/>
      <c r="H16" s="22"/>
      <c r="I16" s="20"/>
      <c r="J16" s="139"/>
      <c r="K16" s="119"/>
      <c r="L16" s="179"/>
    </row>
    <row r="17" spans="1:12" ht="29.15" customHeight="1" x14ac:dyDescent="0.35">
      <c r="A17" s="176"/>
      <c r="B17" s="177"/>
      <c r="C17" s="167"/>
      <c r="D17" s="116"/>
      <c r="E17" s="116"/>
      <c r="F17" s="21"/>
      <c r="G17" s="178"/>
      <c r="H17" s="22"/>
      <c r="I17" s="20"/>
      <c r="J17" s="139"/>
      <c r="K17" s="119"/>
      <c r="L17" s="179"/>
    </row>
    <row r="18" spans="1:12" ht="29.15" customHeight="1" x14ac:dyDescent="0.35">
      <c r="A18" s="176"/>
      <c r="B18" s="177"/>
      <c r="C18" s="199"/>
      <c r="D18" s="116"/>
      <c r="E18" s="116"/>
      <c r="F18" s="21"/>
      <c r="G18" s="178"/>
      <c r="H18" s="22"/>
      <c r="I18" s="20"/>
      <c r="J18" s="139"/>
      <c r="K18" s="119"/>
      <c r="L18" s="179"/>
    </row>
    <row r="19" spans="1:12" ht="29.15" customHeight="1" thickBot="1" x14ac:dyDescent="0.4">
      <c r="A19" s="180"/>
      <c r="B19" s="181"/>
      <c r="C19" s="167"/>
      <c r="D19" s="182"/>
      <c r="E19" s="182"/>
      <c r="F19" s="183"/>
      <c r="G19" s="184"/>
      <c r="H19" s="185"/>
      <c r="I19" s="186"/>
      <c r="J19" s="187"/>
      <c r="K19" s="188"/>
      <c r="L19" s="189"/>
    </row>
    <row r="20" spans="1:12" ht="29.15" customHeight="1" x14ac:dyDescent="0.35">
      <c r="A20" s="165"/>
      <c r="B20" s="166"/>
      <c r="C20" s="167"/>
      <c r="D20" s="168"/>
      <c r="E20" s="168"/>
      <c r="F20" s="169"/>
      <c r="G20" s="170"/>
      <c r="H20" s="171"/>
      <c r="I20" s="172"/>
      <c r="J20" s="173"/>
      <c r="K20" s="174"/>
      <c r="L20" s="175"/>
    </row>
    <row r="21" spans="1:12" ht="29.15" customHeight="1" x14ac:dyDescent="0.35">
      <c r="A21" s="176"/>
      <c r="B21" s="177"/>
      <c r="C21" s="167"/>
      <c r="D21" s="116"/>
      <c r="E21" s="116"/>
      <c r="F21" s="21"/>
      <c r="G21" s="178"/>
      <c r="H21" s="22"/>
      <c r="I21" s="20"/>
      <c r="J21" s="139"/>
      <c r="K21" s="119"/>
      <c r="L21" s="179"/>
    </row>
    <row r="22" spans="1:12" ht="29.15" customHeight="1" x14ac:dyDescent="0.35">
      <c r="A22" s="176"/>
      <c r="B22" s="177"/>
      <c r="C22" s="167"/>
      <c r="D22" s="116"/>
      <c r="E22" s="116"/>
      <c r="F22" s="21"/>
      <c r="G22" s="178"/>
      <c r="H22" s="22"/>
      <c r="I22" s="20"/>
      <c r="J22" s="139"/>
      <c r="K22" s="119"/>
      <c r="L22" s="179"/>
    </row>
    <row r="23" spans="1:12" ht="29.15" customHeight="1" x14ac:dyDescent="0.35">
      <c r="A23" s="176"/>
      <c r="B23" s="177"/>
      <c r="C23" s="167"/>
      <c r="D23" s="116"/>
      <c r="E23" s="116"/>
      <c r="F23" s="21"/>
      <c r="G23" s="178"/>
      <c r="H23" s="22"/>
      <c r="I23" s="20"/>
      <c r="J23" s="139"/>
      <c r="K23" s="119"/>
      <c r="L23" s="179"/>
    </row>
    <row r="24" spans="1:12" ht="29.15" customHeight="1" x14ac:dyDescent="0.35">
      <c r="A24" s="176"/>
      <c r="B24" s="177"/>
      <c r="C24" s="167"/>
      <c r="D24" s="116"/>
      <c r="E24" s="116"/>
      <c r="F24" s="21"/>
      <c r="G24" s="178"/>
      <c r="H24" s="22"/>
      <c r="I24" s="20"/>
      <c r="J24" s="139"/>
      <c r="K24" s="119"/>
      <c r="L24" s="179"/>
    </row>
    <row r="25" spans="1:12" ht="29.15" customHeight="1" thickBot="1" x14ac:dyDescent="0.4">
      <c r="A25" s="180"/>
      <c r="B25" s="181"/>
      <c r="C25" s="167"/>
      <c r="D25" s="182"/>
      <c r="E25" s="182"/>
      <c r="F25" s="183"/>
      <c r="G25" s="184"/>
      <c r="H25" s="185"/>
      <c r="I25" s="186"/>
      <c r="J25" s="187"/>
      <c r="K25" s="188"/>
      <c r="L25" s="189"/>
    </row>
    <row r="26" spans="1:12" ht="29.15" customHeight="1" x14ac:dyDescent="0.35">
      <c r="A26" s="165"/>
      <c r="B26" s="166"/>
      <c r="C26" s="167"/>
      <c r="D26" s="168"/>
      <c r="E26" s="168"/>
      <c r="F26" s="169"/>
      <c r="G26" s="170"/>
      <c r="H26" s="171"/>
      <c r="I26" s="172"/>
      <c r="J26" s="173"/>
      <c r="K26" s="174"/>
      <c r="L26" s="175"/>
    </row>
    <row r="27" spans="1:12" ht="29.15" customHeight="1" x14ac:dyDescent="0.35">
      <c r="A27" s="176"/>
      <c r="B27" s="177"/>
      <c r="C27" s="167"/>
      <c r="D27" s="116"/>
      <c r="E27" s="116"/>
      <c r="F27" s="21"/>
      <c r="G27" s="178"/>
      <c r="H27" s="22"/>
      <c r="I27" s="20"/>
      <c r="J27" s="139"/>
      <c r="K27" s="119"/>
      <c r="L27" s="179"/>
    </row>
    <row r="28" spans="1:12" ht="29.15" customHeight="1" x14ac:dyDescent="0.35">
      <c r="A28" s="176"/>
      <c r="B28" s="177"/>
      <c r="C28" s="167"/>
      <c r="D28" s="116"/>
      <c r="E28" s="116"/>
      <c r="F28" s="21"/>
      <c r="G28" s="178"/>
      <c r="H28" s="22"/>
      <c r="I28" s="20"/>
      <c r="J28" s="139"/>
      <c r="K28" s="119"/>
      <c r="L28" s="179"/>
    </row>
    <row r="29" spans="1:12" ht="29.15" customHeight="1" x14ac:dyDescent="0.35">
      <c r="A29" s="176"/>
      <c r="B29" s="177"/>
      <c r="C29" s="167"/>
      <c r="D29" s="116"/>
      <c r="E29" s="116"/>
      <c r="F29" s="21"/>
      <c r="G29" s="178"/>
      <c r="H29" s="22"/>
      <c r="I29" s="20"/>
      <c r="J29" s="139"/>
      <c r="K29" s="119"/>
      <c r="L29" s="179"/>
    </row>
    <row r="30" spans="1:12" ht="29.15" customHeight="1" x14ac:dyDescent="0.35">
      <c r="A30" s="176"/>
      <c r="B30" s="177"/>
      <c r="C30" s="167"/>
      <c r="D30" s="116"/>
      <c r="E30" s="116"/>
      <c r="F30" s="21"/>
      <c r="G30" s="178"/>
      <c r="H30" s="22"/>
      <c r="I30" s="20"/>
      <c r="J30" s="139"/>
      <c r="K30" s="119"/>
      <c r="L30" s="179"/>
    </row>
    <row r="31" spans="1:12" ht="29.15" customHeight="1" thickBot="1" x14ac:dyDescent="0.4">
      <c r="A31" s="180"/>
      <c r="B31" s="181"/>
      <c r="C31" s="167"/>
      <c r="D31" s="182"/>
      <c r="E31" s="182"/>
      <c r="F31" s="183"/>
      <c r="G31" s="184"/>
      <c r="H31" s="185"/>
      <c r="I31" s="186"/>
      <c r="J31" s="187"/>
      <c r="K31" s="188"/>
      <c r="L31" s="189"/>
    </row>
    <row r="32" spans="1:12" ht="29.15" customHeight="1" x14ac:dyDescent="0.35">
      <c r="A32" s="165"/>
      <c r="B32" s="166"/>
      <c r="C32" s="167"/>
      <c r="D32" s="168"/>
      <c r="E32" s="168"/>
      <c r="F32" s="169"/>
      <c r="G32" s="170"/>
      <c r="H32" s="171"/>
      <c r="I32" s="172"/>
      <c r="J32" s="173"/>
      <c r="K32" s="174"/>
      <c r="L32" s="175"/>
    </row>
    <row r="33" spans="1:12" ht="29.15" customHeight="1" x14ac:dyDescent="0.35">
      <c r="A33" s="176"/>
      <c r="B33" s="177"/>
      <c r="C33" s="167"/>
      <c r="D33" s="116"/>
      <c r="E33" s="116"/>
      <c r="F33" s="21"/>
      <c r="G33" s="178"/>
      <c r="H33" s="22"/>
      <c r="I33" s="20"/>
      <c r="J33" s="139"/>
      <c r="K33" s="119"/>
      <c r="L33" s="179"/>
    </row>
    <row r="34" spans="1:12" ht="29.15" customHeight="1" x14ac:dyDescent="0.35">
      <c r="A34" s="176"/>
      <c r="B34" s="177"/>
      <c r="C34" s="167"/>
      <c r="D34" s="116"/>
      <c r="E34" s="116"/>
      <c r="F34" s="21"/>
      <c r="G34" s="178"/>
      <c r="H34" s="22"/>
      <c r="I34" s="20"/>
      <c r="J34" s="139"/>
      <c r="K34" s="119"/>
      <c r="L34" s="179"/>
    </row>
    <row r="35" spans="1:12" ht="29.15" customHeight="1" x14ac:dyDescent="0.35">
      <c r="A35" s="176"/>
      <c r="B35" s="177"/>
      <c r="C35" s="167"/>
      <c r="D35" s="116"/>
      <c r="E35" s="116"/>
      <c r="F35" s="21"/>
      <c r="G35" s="178"/>
      <c r="H35" s="22"/>
      <c r="I35" s="20"/>
      <c r="J35" s="139"/>
      <c r="K35" s="119"/>
      <c r="L35" s="179"/>
    </row>
    <row r="36" spans="1:12" ht="29.15" customHeight="1" x14ac:dyDescent="0.35">
      <c r="A36" s="176"/>
      <c r="B36" s="177"/>
      <c r="C36" s="167"/>
      <c r="D36" s="116"/>
      <c r="E36" s="116"/>
      <c r="F36" s="21"/>
      <c r="G36" s="178"/>
      <c r="H36" s="22"/>
      <c r="I36" s="20"/>
      <c r="J36" s="139"/>
      <c r="K36" s="119"/>
      <c r="L36" s="179"/>
    </row>
    <row r="37" spans="1:12" ht="29.15" customHeight="1" thickBot="1" x14ac:dyDescent="0.4">
      <c r="A37" s="180"/>
      <c r="B37" s="181"/>
      <c r="C37" s="167"/>
      <c r="D37" s="182"/>
      <c r="E37" s="182"/>
      <c r="F37" s="183"/>
      <c r="G37" s="184"/>
      <c r="H37" s="185"/>
      <c r="I37" s="186"/>
      <c r="J37" s="187"/>
      <c r="K37" s="188"/>
      <c r="L37" s="189"/>
    </row>
    <row r="38" spans="1:12" ht="29.15" customHeight="1" x14ac:dyDescent="0.35">
      <c r="A38" s="165"/>
      <c r="B38" s="166"/>
      <c r="C38" s="167"/>
      <c r="D38" s="168"/>
      <c r="E38" s="168"/>
      <c r="F38" s="169"/>
      <c r="G38" s="170"/>
      <c r="H38" s="171"/>
      <c r="I38" s="172"/>
      <c r="J38" s="173"/>
      <c r="K38" s="174"/>
      <c r="L38" s="175"/>
    </row>
    <row r="39" spans="1:12" ht="29.15" customHeight="1" x14ac:dyDescent="0.35">
      <c r="A39" s="176"/>
      <c r="B39" s="177"/>
      <c r="C39" s="167"/>
      <c r="D39" s="116"/>
      <c r="E39" s="116"/>
      <c r="F39" s="21"/>
      <c r="G39" s="178"/>
      <c r="H39" s="22"/>
      <c r="I39" s="20"/>
      <c r="J39" s="139"/>
      <c r="K39" s="119"/>
      <c r="L39" s="179"/>
    </row>
    <row r="40" spans="1:12" ht="29.15" customHeight="1" x14ac:dyDescent="0.35">
      <c r="A40" s="176"/>
      <c r="B40" s="177"/>
      <c r="C40" s="167"/>
      <c r="D40" s="116"/>
      <c r="E40" s="116"/>
      <c r="F40" s="21"/>
      <c r="G40" s="178"/>
      <c r="H40" s="22"/>
      <c r="I40" s="20"/>
      <c r="J40" s="139"/>
      <c r="K40" s="119"/>
      <c r="L40" s="179"/>
    </row>
    <row r="41" spans="1:12" ht="29.15" customHeight="1" x14ac:dyDescent="0.35">
      <c r="A41" s="176"/>
      <c r="B41" s="177"/>
      <c r="C41" s="167"/>
      <c r="D41" s="116"/>
      <c r="E41" s="116"/>
      <c r="F41" s="21"/>
      <c r="G41" s="178"/>
      <c r="H41" s="22"/>
      <c r="I41" s="20"/>
      <c r="J41" s="139"/>
      <c r="K41" s="119"/>
      <c r="L41" s="179"/>
    </row>
    <row r="42" spans="1:12" ht="29.15" customHeight="1" x14ac:dyDescent="0.35">
      <c r="A42" s="176"/>
      <c r="B42" s="177"/>
      <c r="C42" s="167"/>
      <c r="D42" s="116"/>
      <c r="E42" s="116"/>
      <c r="F42" s="21"/>
      <c r="G42" s="178"/>
      <c r="H42" s="22"/>
      <c r="I42" s="20"/>
      <c r="J42" s="139"/>
      <c r="K42" s="119"/>
      <c r="L42" s="179"/>
    </row>
    <row r="43" spans="1:12" ht="29.15" customHeight="1" thickBot="1" x14ac:dyDescent="0.4">
      <c r="A43" s="180"/>
      <c r="B43" s="181"/>
      <c r="C43" s="167"/>
      <c r="D43" s="182"/>
      <c r="E43" s="182"/>
      <c r="F43" s="183"/>
      <c r="G43" s="184"/>
      <c r="H43" s="185"/>
      <c r="I43" s="186"/>
      <c r="J43" s="187"/>
      <c r="K43" s="188"/>
      <c r="L43" s="189"/>
    </row>
    <row r="44" spans="1:12" ht="29.15" customHeight="1" x14ac:dyDescent="0.35">
      <c r="A44" s="165"/>
      <c r="B44" s="166"/>
      <c r="C44" s="167"/>
      <c r="D44" s="168"/>
      <c r="E44" s="168"/>
      <c r="F44" s="169"/>
      <c r="G44" s="170"/>
      <c r="H44" s="171"/>
      <c r="I44" s="172"/>
      <c r="J44" s="173"/>
      <c r="K44" s="174"/>
      <c r="L44" s="175"/>
    </row>
    <row r="45" spans="1:12" ht="29.15" customHeight="1" x14ac:dyDescent="0.35">
      <c r="A45" s="176"/>
      <c r="B45" s="177"/>
      <c r="C45" s="167"/>
      <c r="D45" s="116"/>
      <c r="E45" s="116"/>
      <c r="F45" s="21"/>
      <c r="G45" s="178"/>
      <c r="H45" s="22"/>
      <c r="I45" s="20"/>
      <c r="J45" s="139"/>
      <c r="K45" s="119"/>
      <c r="L45" s="179"/>
    </row>
    <row r="46" spans="1:12" ht="29.15" customHeight="1" x14ac:dyDescent="0.35">
      <c r="A46" s="176"/>
      <c r="B46" s="177"/>
      <c r="C46" s="167"/>
      <c r="D46" s="116"/>
      <c r="E46" s="116"/>
      <c r="F46" s="21"/>
      <c r="G46" s="178"/>
      <c r="H46" s="22"/>
      <c r="I46" s="20"/>
      <c r="J46" s="139"/>
      <c r="K46" s="119"/>
      <c r="L46" s="179"/>
    </row>
    <row r="47" spans="1:12" ht="29.15" customHeight="1" x14ac:dyDescent="0.35">
      <c r="A47" s="176"/>
      <c r="B47" s="177"/>
      <c r="C47" s="167"/>
      <c r="D47" s="116"/>
      <c r="E47" s="116"/>
      <c r="F47" s="21"/>
      <c r="G47" s="178"/>
      <c r="H47" s="22"/>
      <c r="I47" s="20"/>
      <c r="J47" s="139"/>
      <c r="K47" s="119"/>
      <c r="L47" s="179"/>
    </row>
    <row r="48" spans="1:12" ht="29.15" customHeight="1" x14ac:dyDescent="0.35">
      <c r="A48" s="176"/>
      <c r="B48" s="177"/>
      <c r="C48" s="167"/>
      <c r="D48" s="116"/>
      <c r="E48" s="116"/>
      <c r="F48" s="21"/>
      <c r="G48" s="178"/>
      <c r="H48" s="22"/>
      <c r="I48" s="20"/>
      <c r="J48" s="139"/>
      <c r="K48" s="119"/>
      <c r="L48" s="179"/>
    </row>
    <row r="49" spans="1:12" ht="29.15" customHeight="1" thickBot="1" x14ac:dyDescent="0.4">
      <c r="A49" s="180"/>
      <c r="B49" s="181"/>
      <c r="C49" s="167"/>
      <c r="D49" s="182"/>
      <c r="E49" s="182"/>
      <c r="F49" s="183"/>
      <c r="G49" s="184"/>
      <c r="H49" s="185"/>
      <c r="I49" s="186"/>
      <c r="J49" s="187"/>
      <c r="K49" s="188"/>
      <c r="L49" s="189"/>
    </row>
    <row r="50" spans="1:12" ht="29.15" customHeight="1" x14ac:dyDescent="0.35">
      <c r="A50" s="165"/>
      <c r="B50" s="166"/>
      <c r="C50" s="167"/>
      <c r="D50" s="168"/>
      <c r="E50" s="168"/>
      <c r="F50" s="169"/>
      <c r="G50" s="170"/>
      <c r="H50" s="171"/>
      <c r="I50" s="172"/>
      <c r="J50" s="173"/>
      <c r="K50" s="174"/>
      <c r="L50" s="175"/>
    </row>
    <row r="51" spans="1:12" ht="29.15" customHeight="1" x14ac:dyDescent="0.35">
      <c r="A51" s="176"/>
      <c r="B51" s="177"/>
      <c r="C51" s="167"/>
      <c r="D51" s="116"/>
      <c r="E51" s="116"/>
      <c r="F51" s="21"/>
      <c r="G51" s="178"/>
      <c r="H51" s="22"/>
      <c r="I51" s="20"/>
      <c r="J51" s="139"/>
      <c r="K51" s="119"/>
      <c r="L51" s="179"/>
    </row>
    <row r="52" spans="1:12" ht="29.15" customHeight="1" x14ac:dyDescent="0.35">
      <c r="A52" s="176"/>
      <c r="B52" s="177"/>
      <c r="C52" s="167"/>
      <c r="D52" s="116"/>
      <c r="E52" s="116"/>
      <c r="F52" s="21"/>
      <c r="G52" s="178"/>
      <c r="H52" s="22"/>
      <c r="I52" s="20"/>
      <c r="J52" s="139"/>
      <c r="K52" s="119"/>
      <c r="L52" s="179"/>
    </row>
    <row r="53" spans="1:12" ht="29.15" customHeight="1" x14ac:dyDescent="0.35">
      <c r="A53" s="176"/>
      <c r="B53" s="177"/>
      <c r="C53" s="167"/>
      <c r="D53" s="116"/>
      <c r="E53" s="116"/>
      <c r="F53" s="21"/>
      <c r="G53" s="178"/>
      <c r="H53" s="22"/>
      <c r="I53" s="20"/>
      <c r="J53" s="139"/>
      <c r="K53" s="119"/>
      <c r="L53" s="179"/>
    </row>
    <row r="54" spans="1:12" ht="29.15" customHeight="1" x14ac:dyDescent="0.35">
      <c r="A54" s="176"/>
      <c r="B54" s="177"/>
      <c r="C54" s="153"/>
      <c r="D54" s="116"/>
      <c r="E54" s="116"/>
      <c r="F54" s="21"/>
      <c r="G54" s="178"/>
      <c r="H54" s="22"/>
      <c r="I54" s="20"/>
      <c r="J54" s="139"/>
      <c r="K54" s="119"/>
      <c r="L54" s="179"/>
    </row>
    <row r="55" spans="1:12" ht="29.15" customHeight="1" thickBot="1" x14ac:dyDescent="0.4">
      <c r="A55" s="180"/>
      <c r="B55" s="181"/>
      <c r="C55" s="190"/>
      <c r="D55" s="182"/>
      <c r="E55" s="182"/>
      <c r="F55" s="183"/>
      <c r="G55" s="184"/>
      <c r="H55" s="185"/>
      <c r="I55" s="186"/>
      <c r="J55" s="187"/>
      <c r="K55" s="188"/>
      <c r="L55" s="189"/>
    </row>
    <row r="56" spans="1:12" ht="29.15" customHeight="1" x14ac:dyDescent="0.35">
      <c r="A56" s="165"/>
      <c r="B56" s="166"/>
      <c r="C56" s="191"/>
      <c r="D56" s="168"/>
      <c r="E56" s="168"/>
      <c r="F56" s="169"/>
      <c r="G56" s="170"/>
      <c r="H56" s="171"/>
      <c r="I56" s="172"/>
      <c r="J56" s="173"/>
      <c r="K56" s="174"/>
      <c r="L56" s="175"/>
    </row>
    <row r="57" spans="1:12" ht="29.15" customHeight="1" x14ac:dyDescent="0.35">
      <c r="A57" s="176"/>
      <c r="B57" s="177"/>
      <c r="C57" s="15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53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x14ac:dyDescent="0.35">
      <c r="A59" s="176"/>
      <c r="B59" s="177"/>
      <c r="C59" s="153"/>
      <c r="D59" s="116"/>
      <c r="E59" s="116"/>
      <c r="F59" s="21"/>
      <c r="G59" s="178"/>
      <c r="H59" s="22"/>
      <c r="I59" s="20"/>
      <c r="J59" s="139"/>
      <c r="K59" s="119"/>
      <c r="L59" s="179"/>
    </row>
    <row r="60" spans="1:12" ht="29.15" customHeight="1" x14ac:dyDescent="0.35">
      <c r="A60" s="176"/>
      <c r="B60" s="177"/>
      <c r="C60" s="153"/>
      <c r="D60" s="116"/>
      <c r="E60" s="116"/>
      <c r="F60" s="21"/>
      <c r="G60" s="178"/>
      <c r="H60" s="22"/>
      <c r="I60" s="20"/>
      <c r="J60" s="139"/>
      <c r="K60" s="119"/>
      <c r="L60" s="179"/>
    </row>
    <row r="61" spans="1:12" ht="29.15" customHeight="1" thickBot="1" x14ac:dyDescent="0.4">
      <c r="A61" s="180"/>
      <c r="B61" s="181"/>
      <c r="C61" s="190"/>
      <c r="D61" s="182"/>
      <c r="E61" s="182"/>
      <c r="F61" s="183"/>
      <c r="G61" s="184"/>
      <c r="H61" s="185"/>
      <c r="I61" s="186"/>
      <c r="J61" s="187"/>
      <c r="K61" s="188"/>
      <c r="L61" s="189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9.15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4.9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4.9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53"/>
      <c r="D78" s="124"/>
      <c r="E78" s="124"/>
      <c r="F78" s="38"/>
      <c r="G78" s="192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53"/>
      <c r="D79" s="124"/>
      <c r="E79" s="124"/>
      <c r="F79" s="38"/>
      <c r="G79" s="192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192"/>
      <c r="E81" s="192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192"/>
      <c r="E82" s="192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/>
      <c r="E84" s="38"/>
      <c r="F84" s="38"/>
      <c r="G84" s="38"/>
      <c r="H84" s="38"/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/>
      <c r="E85" s="38"/>
      <c r="F85" s="38"/>
      <c r="G85" s="38"/>
      <c r="H85" s="38"/>
      <c r="I85" s="24"/>
      <c r="J85" s="139"/>
      <c r="K85" s="24"/>
      <c r="L85" s="24"/>
    </row>
    <row r="86" spans="1:12" ht="29.15" customHeight="1" x14ac:dyDescent="0.35">
      <c r="A86" s="125"/>
      <c r="B86" s="177"/>
      <c r="C86" s="123"/>
      <c r="D86" s="38"/>
      <c r="E86" s="38"/>
      <c r="F86" s="38"/>
      <c r="G86" s="38"/>
      <c r="H86" s="38"/>
      <c r="I86" s="24"/>
      <c r="J86" s="139"/>
      <c r="K86" s="24"/>
      <c r="L86" s="24"/>
    </row>
    <row r="87" spans="1:12" ht="29.15" customHeight="1" x14ac:dyDescent="0.35">
      <c r="A87" s="125"/>
      <c r="B87" s="177"/>
      <c r="C87" s="123"/>
      <c r="D87" s="38"/>
      <c r="E87" s="38"/>
      <c r="F87" s="38"/>
      <c r="G87" s="38"/>
      <c r="H87" s="38"/>
      <c r="I87" s="24"/>
      <c r="J87" s="139"/>
      <c r="K87" s="24"/>
      <c r="L87" s="24"/>
    </row>
    <row r="88" spans="1:12" ht="29.15" customHeight="1" x14ac:dyDescent="0.8"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  <row r="89" spans="1:12" ht="29.15" customHeight="1" x14ac:dyDescent="0.8">
      <c r="B89" s="177"/>
      <c r="C89" s="123"/>
      <c r="D89" s="38" t="str">
        <f>IF(ISERROR(VLOOKUP(C89,[1]!tesserati[#Data],2,FALSE)),"",VLOOKUP(C89,[1]!tesserati[#Data],2,FALSE))</f>
        <v/>
      </c>
      <c r="E89" s="38" t="str">
        <f>IF(ISERROR(VLOOKUP(C89,[1]!tesserati[#Data],3,FALSE)),"",VLOOKUP(C89,[1]!tesserati[#Data],3,FALSE))</f>
        <v/>
      </c>
      <c r="F89" s="38" t="str">
        <f>IF(ISERROR(VLOOKUP(C89,[1]!tesserati[#Data],6,FALSE)),"",VLOOKUP(C89,[1]!tesserati[#Data],6,FALSE))</f>
        <v/>
      </c>
      <c r="G89" s="38" t="str">
        <f>IF(ISERROR(VLOOKUP(C89,[1]!tesserati[#Data],4,FALSE)),"",VLOOKUP(C89,[1]!tesserati[#Data],4,FALSE))</f>
        <v/>
      </c>
      <c r="H89" s="38" t="str">
        <f>IF(ISERROR(VLOOKUP(C89,[1]!tesserati[#Data],8,FALSE)),"",VLOOKUP(C89,[1]!tesserati[#Data],8,FALSE))</f>
        <v/>
      </c>
      <c r="I89" s="24"/>
      <c r="J89" s="139"/>
      <c r="K89" s="24"/>
      <c r="L89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J8:J89">
    <cfRule type="duplicateValues" dxfId="31" priority="2" stopIfTrue="1"/>
  </conditionalFormatting>
  <conditionalFormatting sqref="G1:G1048576">
    <cfRule type="containsText" dxfId="30" priority="1" operator="containsText" text="bovolone">
      <formula>NOT(ISERROR(SEARCH("bovolone",G1)))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88"/>
  <sheetViews>
    <sheetView zoomScale="84" zoomScaleNormal="84" workbookViewId="0">
      <selection activeCell="B84" sqref="B84"/>
    </sheetView>
  </sheetViews>
  <sheetFormatPr defaultColWidth="9.08984375" defaultRowHeight="36" x14ac:dyDescent="0.8"/>
  <cols>
    <col min="1" max="1" width="9.08984375" style="193"/>
    <col min="2" max="2" width="9.08984375" style="29"/>
    <col min="3" max="3" width="11.54296875" style="1" customWidth="1"/>
    <col min="4" max="4" width="18.54296875" style="4" customWidth="1"/>
    <col min="5" max="5" width="26.08984375" style="4" customWidth="1"/>
    <col min="6" max="6" width="11.36328125" style="4" customWidth="1"/>
    <col min="7" max="7" width="26.54296875" style="4" customWidth="1"/>
    <col min="8" max="8" width="11.08984375" style="4" customWidth="1"/>
    <col min="9" max="9" width="12.6328125" style="1" customWidth="1"/>
    <col min="10" max="10" width="14.54296875" style="1" customWidth="1"/>
    <col min="11" max="11" width="22.453125" style="1" customWidth="1"/>
    <col min="12" max="12" width="12.54296875" style="1" customWidth="1"/>
    <col min="13" max="13" width="9.08984375" style="1"/>
    <col min="14" max="14" width="19.54296875" style="1" customWidth="1"/>
    <col min="15" max="16384" width="9.08984375" style="1"/>
  </cols>
  <sheetData>
    <row r="1" spans="1:12" ht="29.25" customHeight="1" x14ac:dyDescent="0.35">
      <c r="A1" s="332"/>
      <c r="B1" s="295"/>
      <c r="C1" s="335"/>
      <c r="D1" s="336"/>
      <c r="E1" s="339" t="s">
        <v>0</v>
      </c>
      <c r="F1" s="248"/>
      <c r="G1" s="248"/>
      <c r="H1" s="340" t="s">
        <v>1</v>
      </c>
      <c r="I1" s="248"/>
      <c r="J1" s="248"/>
      <c r="K1" s="317" t="s">
        <v>623</v>
      </c>
      <c r="L1" s="248"/>
    </row>
    <row r="2" spans="1:12" ht="40.5" customHeight="1" x14ac:dyDescent="0.35">
      <c r="A2" s="333"/>
      <c r="B2" s="334"/>
      <c r="C2" s="337"/>
      <c r="D2" s="338"/>
      <c r="E2" s="341" t="s">
        <v>624</v>
      </c>
      <c r="F2" s="342"/>
      <c r="G2" s="343"/>
      <c r="H2" s="344" t="s">
        <v>599</v>
      </c>
      <c r="I2" s="345"/>
      <c r="J2" s="345"/>
      <c r="K2" s="346" t="s">
        <v>5</v>
      </c>
      <c r="L2" s="346"/>
    </row>
    <row r="3" spans="1:12" ht="19.5" customHeight="1" x14ac:dyDescent="0.35">
      <c r="A3" s="333"/>
      <c r="B3" s="334"/>
      <c r="C3" s="347" t="s">
        <v>6</v>
      </c>
      <c r="D3" s="348"/>
      <c r="E3" s="112" t="s">
        <v>7</v>
      </c>
      <c r="F3" s="349"/>
      <c r="G3" s="113" t="s">
        <v>8</v>
      </c>
      <c r="H3" s="312" t="s">
        <v>9</v>
      </c>
      <c r="I3" s="313"/>
      <c r="J3" s="314"/>
      <c r="K3" s="317" t="s">
        <v>10</v>
      </c>
      <c r="L3" s="248"/>
    </row>
    <row r="4" spans="1:12" ht="14.5" x14ac:dyDescent="0.35">
      <c r="A4" s="333"/>
      <c r="B4" s="334"/>
      <c r="C4" s="318" t="s">
        <v>27</v>
      </c>
      <c r="D4" s="319"/>
      <c r="E4" s="322" t="s">
        <v>773</v>
      </c>
      <c r="F4" s="350"/>
      <c r="G4" s="324"/>
      <c r="H4" s="257"/>
      <c r="I4" s="257"/>
      <c r="J4" s="315"/>
      <c r="K4" s="325">
        <v>43625</v>
      </c>
      <c r="L4" s="325"/>
    </row>
    <row r="5" spans="1:12" ht="17.25" customHeight="1" x14ac:dyDescent="0.35">
      <c r="A5" s="296"/>
      <c r="B5" s="298"/>
      <c r="C5" s="320"/>
      <c r="D5" s="321"/>
      <c r="E5" s="323"/>
      <c r="F5" s="351"/>
      <c r="G5" s="324"/>
      <c r="H5" s="257"/>
      <c r="I5" s="257"/>
      <c r="J5" s="316"/>
      <c r="K5" s="325"/>
      <c r="L5" s="325"/>
    </row>
    <row r="6" spans="1:12" ht="21.75" customHeight="1" x14ac:dyDescent="0.35">
      <c r="A6" s="306" t="s">
        <v>627</v>
      </c>
      <c r="B6" s="308" t="s">
        <v>628</v>
      </c>
      <c r="C6" s="310" t="s">
        <v>12</v>
      </c>
      <c r="D6" s="310" t="s">
        <v>629</v>
      </c>
      <c r="E6" s="310"/>
      <c r="F6" s="310" t="s">
        <v>14</v>
      </c>
      <c r="G6" s="310" t="s">
        <v>15</v>
      </c>
      <c r="H6" s="326" t="s">
        <v>6</v>
      </c>
      <c r="I6" s="326" t="s">
        <v>630</v>
      </c>
      <c r="J6" s="329" t="s">
        <v>631</v>
      </c>
      <c r="K6" s="310" t="s">
        <v>632</v>
      </c>
      <c r="L6" s="310" t="s">
        <v>633</v>
      </c>
    </row>
    <row r="7" spans="1:12" ht="18" customHeight="1" x14ac:dyDescent="0.35">
      <c r="A7" s="307"/>
      <c r="B7" s="309"/>
      <c r="C7" s="311"/>
      <c r="D7" s="311"/>
      <c r="E7" s="311"/>
      <c r="F7" s="311"/>
      <c r="G7" s="311"/>
      <c r="H7" s="327"/>
      <c r="I7" s="328"/>
      <c r="J7" s="330"/>
      <c r="K7" s="331"/>
      <c r="L7" s="311"/>
    </row>
    <row r="8" spans="1:12" ht="29.15" customHeight="1" x14ac:dyDescent="0.35">
      <c r="A8" s="176">
        <v>8</v>
      </c>
      <c r="B8" s="177">
        <v>1</v>
      </c>
      <c r="C8" s="200">
        <v>3608859</v>
      </c>
      <c r="D8" s="116" t="s">
        <v>329</v>
      </c>
      <c r="E8" s="116" t="s">
        <v>330</v>
      </c>
      <c r="F8" s="21">
        <v>2008</v>
      </c>
      <c r="G8" s="178" t="s">
        <v>57</v>
      </c>
      <c r="H8" s="22" t="s">
        <v>27</v>
      </c>
      <c r="I8" s="20"/>
      <c r="J8" s="139">
        <v>1</v>
      </c>
      <c r="K8" s="119" t="s">
        <v>774</v>
      </c>
      <c r="L8" s="179">
        <v>1</v>
      </c>
    </row>
    <row r="9" spans="1:12" ht="29.15" customHeight="1" x14ac:dyDescent="0.35">
      <c r="A9" s="176">
        <v>2</v>
      </c>
      <c r="B9" s="177">
        <v>6</v>
      </c>
      <c r="C9" s="196">
        <v>3604264</v>
      </c>
      <c r="D9" s="116" t="s">
        <v>319</v>
      </c>
      <c r="E9" s="116" t="s">
        <v>225</v>
      </c>
      <c r="F9" s="21">
        <v>2008</v>
      </c>
      <c r="G9" s="178" t="s">
        <v>75</v>
      </c>
      <c r="H9" s="22" t="s">
        <v>27</v>
      </c>
      <c r="I9" s="20"/>
      <c r="J9" s="139">
        <v>1</v>
      </c>
      <c r="K9" s="119" t="s">
        <v>775</v>
      </c>
      <c r="L9" s="179">
        <v>2</v>
      </c>
    </row>
    <row r="10" spans="1:12" ht="29.15" customHeight="1" x14ac:dyDescent="0.35">
      <c r="A10" s="176">
        <v>8</v>
      </c>
      <c r="B10" s="177">
        <v>4</v>
      </c>
      <c r="C10" s="196">
        <v>3604449</v>
      </c>
      <c r="D10" s="116" t="s">
        <v>573</v>
      </c>
      <c r="E10" s="116" t="s">
        <v>127</v>
      </c>
      <c r="F10" s="21">
        <v>2009</v>
      </c>
      <c r="G10" s="178" t="s">
        <v>57</v>
      </c>
      <c r="H10" s="22" t="s">
        <v>27</v>
      </c>
      <c r="I10" s="20"/>
      <c r="J10" s="139">
        <v>2</v>
      </c>
      <c r="K10" s="119" t="s">
        <v>775</v>
      </c>
      <c r="L10" s="179">
        <v>3</v>
      </c>
    </row>
    <row r="11" spans="1:12" ht="29.15" customHeight="1" x14ac:dyDescent="0.35">
      <c r="A11" s="176">
        <v>6</v>
      </c>
      <c r="B11" s="177">
        <v>6</v>
      </c>
      <c r="C11" s="196">
        <v>3603189</v>
      </c>
      <c r="D11" s="116" t="s">
        <v>486</v>
      </c>
      <c r="E11" s="116" t="s">
        <v>249</v>
      </c>
      <c r="F11" s="21">
        <v>2008</v>
      </c>
      <c r="G11" s="178" t="s">
        <v>61</v>
      </c>
      <c r="H11" s="22" t="s">
        <v>27</v>
      </c>
      <c r="I11" s="20"/>
      <c r="J11" s="139">
        <v>1</v>
      </c>
      <c r="K11" s="119" t="s">
        <v>776</v>
      </c>
      <c r="L11" s="179">
        <v>4</v>
      </c>
    </row>
    <row r="12" spans="1:12" ht="29.15" customHeight="1" thickBot="1" x14ac:dyDescent="0.4">
      <c r="A12" s="180">
        <v>7</v>
      </c>
      <c r="B12" s="181">
        <v>2</v>
      </c>
      <c r="C12" s="196">
        <v>3604359</v>
      </c>
      <c r="D12" s="182" t="s">
        <v>505</v>
      </c>
      <c r="E12" s="182" t="s">
        <v>209</v>
      </c>
      <c r="F12" s="183">
        <v>2009</v>
      </c>
      <c r="G12" s="184" t="s">
        <v>44</v>
      </c>
      <c r="H12" s="185" t="s">
        <v>27</v>
      </c>
      <c r="I12" s="186"/>
      <c r="J12" s="187">
        <v>1</v>
      </c>
      <c r="K12" s="188" t="s">
        <v>776</v>
      </c>
      <c r="L12" s="189">
        <v>4</v>
      </c>
    </row>
    <row r="13" spans="1:12" ht="29.15" customHeight="1" x14ac:dyDescent="0.35">
      <c r="A13" s="165">
        <v>9</v>
      </c>
      <c r="B13" s="166">
        <v>1</v>
      </c>
      <c r="C13" s="200">
        <v>3608642</v>
      </c>
      <c r="D13" s="168" t="s">
        <v>128</v>
      </c>
      <c r="E13" s="168" t="s">
        <v>129</v>
      </c>
      <c r="F13" s="169">
        <v>2008</v>
      </c>
      <c r="G13" s="170" t="s">
        <v>57</v>
      </c>
      <c r="H13" s="171" t="s">
        <v>27</v>
      </c>
      <c r="I13" s="172"/>
      <c r="J13" s="173">
        <v>1</v>
      </c>
      <c r="K13" s="174" t="s">
        <v>777</v>
      </c>
      <c r="L13" s="175">
        <v>6</v>
      </c>
    </row>
    <row r="14" spans="1:12" ht="29.15" customHeight="1" x14ac:dyDescent="0.35">
      <c r="A14" s="176">
        <v>1</v>
      </c>
      <c r="B14" s="177">
        <v>3</v>
      </c>
      <c r="C14" s="196">
        <v>3604234</v>
      </c>
      <c r="D14" s="116" t="s">
        <v>182</v>
      </c>
      <c r="E14" s="116" t="s">
        <v>181</v>
      </c>
      <c r="F14" s="21">
        <v>2008</v>
      </c>
      <c r="G14" s="178" t="s">
        <v>75</v>
      </c>
      <c r="H14" s="22" t="s">
        <v>27</v>
      </c>
      <c r="I14" s="20"/>
      <c r="J14" s="139">
        <v>1</v>
      </c>
      <c r="K14" s="119" t="s">
        <v>778</v>
      </c>
      <c r="L14" s="179">
        <v>7</v>
      </c>
    </row>
    <row r="15" spans="1:12" ht="29.15" customHeight="1" x14ac:dyDescent="0.35">
      <c r="A15" s="176">
        <v>3</v>
      </c>
      <c r="B15" s="177">
        <v>1</v>
      </c>
      <c r="C15" s="196">
        <v>3603538</v>
      </c>
      <c r="D15" s="116" t="s">
        <v>322</v>
      </c>
      <c r="E15" s="116" t="s">
        <v>251</v>
      </c>
      <c r="F15" s="21">
        <v>2008</v>
      </c>
      <c r="G15" s="178" t="s">
        <v>89</v>
      </c>
      <c r="H15" s="22" t="s">
        <v>27</v>
      </c>
      <c r="I15" s="20"/>
      <c r="J15" s="139">
        <v>1</v>
      </c>
      <c r="K15" s="119" t="s">
        <v>778</v>
      </c>
      <c r="L15" s="179">
        <v>7</v>
      </c>
    </row>
    <row r="16" spans="1:12" ht="29.15" customHeight="1" x14ac:dyDescent="0.35">
      <c r="A16" s="176">
        <v>9</v>
      </c>
      <c r="B16" s="177">
        <v>5</v>
      </c>
      <c r="C16" s="196">
        <v>3604320</v>
      </c>
      <c r="D16" s="116" t="s">
        <v>456</v>
      </c>
      <c r="E16" s="116" t="s">
        <v>175</v>
      </c>
      <c r="F16" s="21">
        <v>2008</v>
      </c>
      <c r="G16" s="178" t="s">
        <v>89</v>
      </c>
      <c r="H16" s="22" t="s">
        <v>27</v>
      </c>
      <c r="I16" s="20"/>
      <c r="J16" s="139">
        <v>2</v>
      </c>
      <c r="K16" s="119" t="s">
        <v>778</v>
      </c>
      <c r="L16" s="179">
        <v>9</v>
      </c>
    </row>
    <row r="17" spans="1:12" ht="29.15" customHeight="1" x14ac:dyDescent="0.35">
      <c r="A17" s="176">
        <v>3</v>
      </c>
      <c r="B17" s="177">
        <v>6</v>
      </c>
      <c r="C17" s="196">
        <v>3604439</v>
      </c>
      <c r="D17" s="116" t="s">
        <v>365</v>
      </c>
      <c r="E17" s="116" t="s">
        <v>215</v>
      </c>
      <c r="F17" s="21">
        <v>2008</v>
      </c>
      <c r="G17" s="178" t="s">
        <v>57</v>
      </c>
      <c r="H17" s="22" t="s">
        <v>27</v>
      </c>
      <c r="I17" s="20"/>
      <c r="J17" s="139">
        <v>2</v>
      </c>
      <c r="K17" s="119" t="s">
        <v>779</v>
      </c>
      <c r="L17" s="179">
        <v>10</v>
      </c>
    </row>
    <row r="18" spans="1:12" ht="29.15" customHeight="1" thickBot="1" x14ac:dyDescent="0.4">
      <c r="A18" s="180">
        <v>9</v>
      </c>
      <c r="B18" s="181">
        <v>3</v>
      </c>
      <c r="C18" s="200">
        <v>3603543</v>
      </c>
      <c r="D18" s="182" t="s">
        <v>592</v>
      </c>
      <c r="E18" s="182" t="s">
        <v>188</v>
      </c>
      <c r="F18" s="183">
        <v>2008</v>
      </c>
      <c r="G18" s="184" t="s">
        <v>89</v>
      </c>
      <c r="H18" s="185" t="s">
        <v>27</v>
      </c>
      <c r="I18" s="186"/>
      <c r="J18" s="187">
        <v>3</v>
      </c>
      <c r="K18" s="188" t="s">
        <v>779</v>
      </c>
      <c r="L18" s="179">
        <v>11</v>
      </c>
    </row>
    <row r="19" spans="1:12" ht="29.15" customHeight="1" x14ac:dyDescent="0.35">
      <c r="A19" s="165">
        <v>4</v>
      </c>
      <c r="B19" s="166">
        <v>1</v>
      </c>
      <c r="C19" s="196">
        <v>3603307</v>
      </c>
      <c r="D19" s="168" t="s">
        <v>369</v>
      </c>
      <c r="E19" s="168" t="s">
        <v>179</v>
      </c>
      <c r="F19" s="169">
        <v>2008</v>
      </c>
      <c r="G19" s="170" t="s">
        <v>42</v>
      </c>
      <c r="H19" s="171" t="s">
        <v>27</v>
      </c>
      <c r="I19" s="172"/>
      <c r="J19" s="173">
        <v>1</v>
      </c>
      <c r="K19" s="174" t="s">
        <v>780</v>
      </c>
      <c r="L19" s="179">
        <v>12</v>
      </c>
    </row>
    <row r="20" spans="1:12" ht="29.15" customHeight="1" x14ac:dyDescent="0.35">
      <c r="A20" s="176">
        <v>2</v>
      </c>
      <c r="B20" s="177">
        <v>3</v>
      </c>
      <c r="C20" s="196">
        <v>3605031</v>
      </c>
      <c r="D20" s="116" t="s">
        <v>279</v>
      </c>
      <c r="E20" s="116" t="s">
        <v>159</v>
      </c>
      <c r="F20" s="21">
        <v>2008</v>
      </c>
      <c r="G20" s="178" t="s">
        <v>80</v>
      </c>
      <c r="H20" s="22" t="s">
        <v>27</v>
      </c>
      <c r="I20" s="20"/>
      <c r="J20" s="139">
        <v>2</v>
      </c>
      <c r="K20" s="119" t="s">
        <v>780</v>
      </c>
      <c r="L20" s="179">
        <v>13</v>
      </c>
    </row>
    <row r="21" spans="1:12" ht="29.15" customHeight="1" x14ac:dyDescent="0.35">
      <c r="A21" s="176">
        <v>4</v>
      </c>
      <c r="B21" s="177">
        <v>3</v>
      </c>
      <c r="C21" s="196">
        <v>3608660</v>
      </c>
      <c r="D21" s="116" t="s">
        <v>371</v>
      </c>
      <c r="E21" s="116" t="s">
        <v>79</v>
      </c>
      <c r="F21" s="21">
        <v>2009</v>
      </c>
      <c r="G21" s="178" t="s">
        <v>77</v>
      </c>
      <c r="H21" s="22" t="s">
        <v>27</v>
      </c>
      <c r="I21" s="20"/>
      <c r="J21" s="139">
        <v>2</v>
      </c>
      <c r="K21" s="119" t="s">
        <v>780</v>
      </c>
      <c r="L21" s="179">
        <v>13</v>
      </c>
    </row>
    <row r="22" spans="1:12" ht="29.15" customHeight="1" x14ac:dyDescent="0.35">
      <c r="A22" s="176">
        <v>7</v>
      </c>
      <c r="B22" s="177">
        <v>6</v>
      </c>
      <c r="C22" s="196">
        <v>3608118</v>
      </c>
      <c r="D22" s="116" t="s">
        <v>519</v>
      </c>
      <c r="E22" s="116" t="s">
        <v>88</v>
      </c>
      <c r="F22" s="21">
        <v>2009</v>
      </c>
      <c r="G22" s="178" t="s">
        <v>44</v>
      </c>
      <c r="H22" s="22" t="s">
        <v>27</v>
      </c>
      <c r="I22" s="20"/>
      <c r="J22" s="139">
        <v>2</v>
      </c>
      <c r="K22" s="119" t="s">
        <v>780</v>
      </c>
      <c r="L22" s="179">
        <v>13</v>
      </c>
    </row>
    <row r="23" spans="1:12" ht="29.15" customHeight="1" x14ac:dyDescent="0.35">
      <c r="A23" s="176">
        <v>3</v>
      </c>
      <c r="B23" s="177">
        <v>2</v>
      </c>
      <c r="C23" s="196">
        <v>3603936</v>
      </c>
      <c r="D23" s="116" t="s">
        <v>339</v>
      </c>
      <c r="E23" s="116" t="s">
        <v>79</v>
      </c>
      <c r="F23" s="21">
        <v>2008</v>
      </c>
      <c r="G23" s="178" t="s">
        <v>75</v>
      </c>
      <c r="H23" s="22" t="s">
        <v>27</v>
      </c>
      <c r="I23" s="20"/>
      <c r="J23" s="139">
        <v>3</v>
      </c>
      <c r="K23" s="119" t="s">
        <v>780</v>
      </c>
      <c r="L23" s="179">
        <v>16</v>
      </c>
    </row>
    <row r="24" spans="1:12" ht="29.15" customHeight="1" thickBot="1" x14ac:dyDescent="0.4">
      <c r="A24" s="180">
        <v>6</v>
      </c>
      <c r="B24" s="181">
        <v>2</v>
      </c>
      <c r="C24" s="196">
        <v>3603638</v>
      </c>
      <c r="D24" s="182" t="s">
        <v>466</v>
      </c>
      <c r="E24" s="182" t="s">
        <v>467</v>
      </c>
      <c r="F24" s="183">
        <v>2009</v>
      </c>
      <c r="G24" s="184" t="s">
        <v>42</v>
      </c>
      <c r="H24" s="185" t="s">
        <v>27</v>
      </c>
      <c r="I24" s="186"/>
      <c r="J24" s="187">
        <v>2</v>
      </c>
      <c r="K24" s="188" t="s">
        <v>781</v>
      </c>
      <c r="L24" s="189">
        <v>17</v>
      </c>
    </row>
    <row r="25" spans="1:12" ht="29.15" customHeight="1" x14ac:dyDescent="0.35">
      <c r="A25" s="165">
        <v>7</v>
      </c>
      <c r="B25" s="166">
        <v>4</v>
      </c>
      <c r="C25" s="196">
        <v>3603363</v>
      </c>
      <c r="D25" s="168" t="s">
        <v>511</v>
      </c>
      <c r="E25" s="168" t="s">
        <v>215</v>
      </c>
      <c r="F25" s="169">
        <v>2008</v>
      </c>
      <c r="G25" s="170" t="s">
        <v>42</v>
      </c>
      <c r="H25" s="171" t="s">
        <v>27</v>
      </c>
      <c r="I25" s="172"/>
      <c r="J25" s="173">
        <v>3</v>
      </c>
      <c r="K25" s="174" t="s">
        <v>781</v>
      </c>
      <c r="L25" s="175">
        <v>18</v>
      </c>
    </row>
    <row r="26" spans="1:12" ht="29.15" customHeight="1" x14ac:dyDescent="0.35">
      <c r="A26" s="176">
        <v>8</v>
      </c>
      <c r="B26" s="177">
        <v>3</v>
      </c>
      <c r="C26" s="196">
        <v>3604372</v>
      </c>
      <c r="D26" s="116" t="s">
        <v>561</v>
      </c>
      <c r="E26" s="116" t="s">
        <v>179</v>
      </c>
      <c r="F26" s="21">
        <v>2009</v>
      </c>
      <c r="G26" s="178" t="s">
        <v>44</v>
      </c>
      <c r="H26" s="22" t="s">
        <v>27</v>
      </c>
      <c r="I26" s="20"/>
      <c r="J26" s="139">
        <v>3</v>
      </c>
      <c r="K26" s="119" t="s">
        <v>781</v>
      </c>
      <c r="L26" s="179">
        <v>18</v>
      </c>
    </row>
    <row r="27" spans="1:12" ht="29.15" customHeight="1" x14ac:dyDescent="0.35">
      <c r="A27" s="176">
        <v>1</v>
      </c>
      <c r="B27" s="177">
        <v>4</v>
      </c>
      <c r="C27" s="196">
        <v>3603628</v>
      </c>
      <c r="D27" s="116" t="s">
        <v>187</v>
      </c>
      <c r="E27" s="116" t="s">
        <v>188</v>
      </c>
      <c r="F27" s="21">
        <v>2008</v>
      </c>
      <c r="G27" s="178" t="s">
        <v>125</v>
      </c>
      <c r="H27" s="22" t="s">
        <v>27</v>
      </c>
      <c r="I27" s="20"/>
      <c r="J27" s="139">
        <v>2</v>
      </c>
      <c r="K27" s="119" t="s">
        <v>782</v>
      </c>
      <c r="L27" s="179">
        <v>20</v>
      </c>
    </row>
    <row r="28" spans="1:12" ht="29.15" customHeight="1" x14ac:dyDescent="0.35">
      <c r="A28" s="176">
        <v>1</v>
      </c>
      <c r="B28" s="177">
        <v>2</v>
      </c>
      <c r="C28" s="196">
        <v>3604015</v>
      </c>
      <c r="D28" s="116" t="s">
        <v>78</v>
      </c>
      <c r="E28" s="116" t="s">
        <v>79</v>
      </c>
      <c r="F28" s="21">
        <v>2008</v>
      </c>
      <c r="G28" s="178" t="s">
        <v>80</v>
      </c>
      <c r="H28" s="22" t="s">
        <v>27</v>
      </c>
      <c r="I28" s="20"/>
      <c r="J28" s="139">
        <v>3</v>
      </c>
      <c r="K28" s="119" t="s">
        <v>782</v>
      </c>
      <c r="L28" s="179">
        <v>21</v>
      </c>
    </row>
    <row r="29" spans="1:12" ht="29.15" customHeight="1" x14ac:dyDescent="0.35">
      <c r="A29" s="176">
        <v>4</v>
      </c>
      <c r="B29" s="177">
        <v>2</v>
      </c>
      <c r="C29" s="196">
        <v>3603623</v>
      </c>
      <c r="D29" s="116" t="s">
        <v>224</v>
      </c>
      <c r="E29" s="116" t="s">
        <v>88</v>
      </c>
      <c r="F29" s="21">
        <v>2009</v>
      </c>
      <c r="G29" s="178" t="s">
        <v>125</v>
      </c>
      <c r="H29" s="22" t="s">
        <v>27</v>
      </c>
      <c r="I29" s="20"/>
      <c r="J29" s="139">
        <v>3</v>
      </c>
      <c r="K29" s="119" t="s">
        <v>782</v>
      </c>
      <c r="L29" s="179">
        <v>21</v>
      </c>
    </row>
    <row r="30" spans="1:12" ht="29.15" customHeight="1" thickBot="1" x14ac:dyDescent="0.4">
      <c r="A30" s="180">
        <v>6</v>
      </c>
      <c r="B30" s="181">
        <v>4</v>
      </c>
      <c r="C30" s="196">
        <v>3604604</v>
      </c>
      <c r="D30" s="182" t="s">
        <v>473</v>
      </c>
      <c r="E30" s="182" t="s">
        <v>124</v>
      </c>
      <c r="F30" s="183">
        <v>2008</v>
      </c>
      <c r="G30" s="184" t="s">
        <v>112</v>
      </c>
      <c r="H30" s="185" t="s">
        <v>27</v>
      </c>
      <c r="I30" s="186"/>
      <c r="J30" s="187">
        <v>3</v>
      </c>
      <c r="K30" s="188" t="s">
        <v>782</v>
      </c>
      <c r="L30" s="189">
        <v>23</v>
      </c>
    </row>
    <row r="31" spans="1:12" ht="29.15" customHeight="1" x14ac:dyDescent="0.35">
      <c r="A31" s="165">
        <v>4</v>
      </c>
      <c r="B31" s="166">
        <v>5</v>
      </c>
      <c r="C31" s="196">
        <v>3602357</v>
      </c>
      <c r="D31" s="168" t="s">
        <v>396</v>
      </c>
      <c r="E31" s="168" t="s">
        <v>170</v>
      </c>
      <c r="F31" s="169">
        <v>2008</v>
      </c>
      <c r="G31" s="170" t="s">
        <v>85</v>
      </c>
      <c r="H31" s="171" t="s">
        <v>27</v>
      </c>
      <c r="I31" s="172"/>
      <c r="J31" s="173">
        <v>4</v>
      </c>
      <c r="K31" s="174" t="s">
        <v>782</v>
      </c>
      <c r="L31" s="175">
        <v>24</v>
      </c>
    </row>
    <row r="32" spans="1:12" ht="29.15" customHeight="1" x14ac:dyDescent="0.35">
      <c r="A32" s="176">
        <v>7</v>
      </c>
      <c r="B32" s="177">
        <v>3</v>
      </c>
      <c r="C32" s="196">
        <v>3605577</v>
      </c>
      <c r="D32" s="116" t="s">
        <v>508</v>
      </c>
      <c r="E32" s="116" t="s">
        <v>249</v>
      </c>
      <c r="F32" s="21">
        <v>2008</v>
      </c>
      <c r="G32" s="178" t="s">
        <v>141</v>
      </c>
      <c r="H32" s="22" t="s">
        <v>27</v>
      </c>
      <c r="I32" s="20"/>
      <c r="J32" s="139">
        <v>4</v>
      </c>
      <c r="K32" s="119" t="s">
        <v>782</v>
      </c>
      <c r="L32" s="179">
        <v>24</v>
      </c>
    </row>
    <row r="33" spans="1:14" ht="29.15" customHeight="1" x14ac:dyDescent="0.35">
      <c r="A33" s="176">
        <v>8</v>
      </c>
      <c r="B33" s="177">
        <v>6</v>
      </c>
      <c r="C33" s="200">
        <v>3603202</v>
      </c>
      <c r="D33" s="116" t="s">
        <v>585</v>
      </c>
      <c r="E33" s="116" t="s">
        <v>567</v>
      </c>
      <c r="F33" s="21">
        <v>2009</v>
      </c>
      <c r="G33" s="178" t="s">
        <v>61</v>
      </c>
      <c r="H33" s="22" t="s">
        <v>27</v>
      </c>
      <c r="I33" s="20"/>
      <c r="J33" s="139">
        <v>4</v>
      </c>
      <c r="K33" s="119" t="s">
        <v>782</v>
      </c>
      <c r="L33" s="179">
        <v>24</v>
      </c>
    </row>
    <row r="34" spans="1:14" ht="29.15" customHeight="1" x14ac:dyDescent="0.35">
      <c r="A34" s="176">
        <v>9</v>
      </c>
      <c r="B34" s="177">
        <v>6</v>
      </c>
      <c r="C34" s="196">
        <v>3604420</v>
      </c>
      <c r="D34" s="116" t="s">
        <v>413</v>
      </c>
      <c r="E34" s="116" t="s">
        <v>414</v>
      </c>
      <c r="F34" s="21">
        <v>2008</v>
      </c>
      <c r="G34" s="178" t="s">
        <v>44</v>
      </c>
      <c r="H34" s="22" t="s">
        <v>27</v>
      </c>
      <c r="I34" s="20"/>
      <c r="J34" s="139">
        <v>4</v>
      </c>
      <c r="K34" s="119" t="s">
        <v>782</v>
      </c>
      <c r="L34" s="179">
        <v>24</v>
      </c>
    </row>
    <row r="35" spans="1:14" ht="29.15" customHeight="1" x14ac:dyDescent="0.35">
      <c r="A35" s="176">
        <v>7</v>
      </c>
      <c r="B35" s="177">
        <v>5</v>
      </c>
      <c r="C35" s="196">
        <v>3603516</v>
      </c>
      <c r="D35" s="116" t="s">
        <v>516</v>
      </c>
      <c r="E35" s="116" t="s">
        <v>251</v>
      </c>
      <c r="F35" s="21">
        <v>2008</v>
      </c>
      <c r="G35" s="178" t="s">
        <v>89</v>
      </c>
      <c r="H35" s="22" t="s">
        <v>27</v>
      </c>
      <c r="I35" s="20"/>
      <c r="J35" s="139">
        <v>5</v>
      </c>
      <c r="K35" s="119" t="s">
        <v>782</v>
      </c>
      <c r="L35" s="179">
        <v>28</v>
      </c>
    </row>
    <row r="36" spans="1:14" ht="29.15" customHeight="1" thickBot="1" x14ac:dyDescent="0.4">
      <c r="A36" s="180">
        <v>8</v>
      </c>
      <c r="B36" s="181">
        <v>2</v>
      </c>
      <c r="C36" s="196">
        <v>3603051</v>
      </c>
      <c r="D36" s="182" t="s">
        <v>545</v>
      </c>
      <c r="E36" s="182" t="s">
        <v>120</v>
      </c>
      <c r="F36" s="183">
        <v>2008</v>
      </c>
      <c r="G36" s="184" t="s">
        <v>85</v>
      </c>
      <c r="H36" s="185" t="s">
        <v>27</v>
      </c>
      <c r="I36" s="186"/>
      <c r="J36" s="187">
        <v>5</v>
      </c>
      <c r="K36" s="188" t="s">
        <v>782</v>
      </c>
      <c r="L36" s="189">
        <v>28</v>
      </c>
    </row>
    <row r="37" spans="1:14" ht="29.15" customHeight="1" x14ac:dyDescent="0.35">
      <c r="A37" s="165">
        <v>9</v>
      </c>
      <c r="B37" s="166">
        <v>2</v>
      </c>
      <c r="C37" s="196">
        <v>3603613</v>
      </c>
      <c r="D37" s="168" t="s">
        <v>540</v>
      </c>
      <c r="E37" s="168" t="s">
        <v>259</v>
      </c>
      <c r="F37" s="169">
        <v>2008</v>
      </c>
      <c r="G37" s="170" t="s">
        <v>125</v>
      </c>
      <c r="H37" s="171" t="s">
        <v>27</v>
      </c>
      <c r="I37" s="172"/>
      <c r="J37" s="173">
        <v>5</v>
      </c>
      <c r="K37" s="174" t="s">
        <v>782</v>
      </c>
      <c r="L37" s="175">
        <v>28</v>
      </c>
    </row>
    <row r="38" spans="1:14" ht="29.15" customHeight="1" x14ac:dyDescent="0.35">
      <c r="A38" s="176">
        <v>5</v>
      </c>
      <c r="B38" s="177">
        <v>4</v>
      </c>
      <c r="C38" s="196">
        <v>3604062</v>
      </c>
      <c r="D38" s="116" t="s">
        <v>421</v>
      </c>
      <c r="E38" s="116" t="s">
        <v>422</v>
      </c>
      <c r="F38" s="21">
        <v>2008</v>
      </c>
      <c r="G38" s="178" t="s">
        <v>69</v>
      </c>
      <c r="H38" s="22" t="s">
        <v>27</v>
      </c>
      <c r="I38" s="20"/>
      <c r="J38" s="139">
        <v>1</v>
      </c>
      <c r="K38" s="119" t="s">
        <v>783</v>
      </c>
      <c r="L38" s="179">
        <v>31</v>
      </c>
    </row>
    <row r="39" spans="1:14" ht="29.15" customHeight="1" x14ac:dyDescent="0.35">
      <c r="A39" s="176">
        <v>3</v>
      </c>
      <c r="B39" s="177">
        <v>3</v>
      </c>
      <c r="C39" s="196">
        <v>3604053</v>
      </c>
      <c r="D39" s="116" t="s">
        <v>352</v>
      </c>
      <c r="E39" s="116" t="s">
        <v>318</v>
      </c>
      <c r="F39" s="21">
        <v>2008</v>
      </c>
      <c r="G39" s="178" t="s">
        <v>69</v>
      </c>
      <c r="H39" s="22" t="s">
        <v>27</v>
      </c>
      <c r="I39" s="20"/>
      <c r="J39" s="139">
        <v>4</v>
      </c>
      <c r="K39" s="119" t="s">
        <v>783</v>
      </c>
      <c r="L39" s="179">
        <v>32</v>
      </c>
    </row>
    <row r="40" spans="1:14" ht="29.15" customHeight="1" x14ac:dyDescent="0.35">
      <c r="A40" s="176">
        <v>6</v>
      </c>
      <c r="B40" s="177">
        <v>3</v>
      </c>
      <c r="C40" s="196">
        <v>3603984</v>
      </c>
      <c r="D40" s="116" t="s">
        <v>470</v>
      </c>
      <c r="E40" s="116" t="s">
        <v>179</v>
      </c>
      <c r="F40" s="21">
        <v>2009</v>
      </c>
      <c r="G40" s="178" t="s">
        <v>141</v>
      </c>
      <c r="H40" s="22" t="s">
        <v>27</v>
      </c>
      <c r="I40" s="20"/>
      <c r="J40" s="139">
        <v>4</v>
      </c>
      <c r="K40" s="119" t="s">
        <v>783</v>
      </c>
      <c r="L40" s="179">
        <v>32</v>
      </c>
    </row>
    <row r="41" spans="1:14" ht="29.15" customHeight="1" x14ac:dyDescent="0.35">
      <c r="A41" s="176">
        <v>5</v>
      </c>
      <c r="B41" s="177">
        <v>3</v>
      </c>
      <c r="C41" s="196">
        <v>3606914</v>
      </c>
      <c r="D41" s="116" t="s">
        <v>420</v>
      </c>
      <c r="E41" s="116" t="s">
        <v>88</v>
      </c>
      <c r="F41" s="21">
        <v>2008</v>
      </c>
      <c r="G41" s="178" t="s">
        <v>141</v>
      </c>
      <c r="H41" s="22" t="s">
        <v>27</v>
      </c>
      <c r="I41" s="20"/>
      <c r="J41" s="139">
        <v>2</v>
      </c>
      <c r="K41" s="119" t="s">
        <v>784</v>
      </c>
      <c r="L41" s="179">
        <v>34</v>
      </c>
    </row>
    <row r="42" spans="1:14" ht="29.15" customHeight="1" thickBot="1" x14ac:dyDescent="0.4">
      <c r="A42" s="180">
        <v>3</v>
      </c>
      <c r="B42" s="181">
        <v>5</v>
      </c>
      <c r="C42" s="196">
        <v>3604319</v>
      </c>
      <c r="D42" s="182" t="s">
        <v>362</v>
      </c>
      <c r="E42" s="182" t="s">
        <v>124</v>
      </c>
      <c r="F42" s="183">
        <v>2008</v>
      </c>
      <c r="G42" s="184" t="s">
        <v>89</v>
      </c>
      <c r="H42" s="185" t="s">
        <v>27</v>
      </c>
      <c r="I42" s="186"/>
      <c r="J42" s="187">
        <v>5</v>
      </c>
      <c r="K42" s="188" t="s">
        <v>784</v>
      </c>
      <c r="L42" s="189">
        <v>35</v>
      </c>
    </row>
    <row r="43" spans="1:14" ht="29.15" customHeight="1" x14ac:dyDescent="0.35">
      <c r="A43" s="165">
        <v>6</v>
      </c>
      <c r="B43" s="166">
        <v>5</v>
      </c>
      <c r="C43" s="196">
        <v>3603616</v>
      </c>
      <c r="D43" s="168" t="s">
        <v>479</v>
      </c>
      <c r="E43" s="168" t="s">
        <v>360</v>
      </c>
      <c r="F43" s="169">
        <v>2009</v>
      </c>
      <c r="G43" s="170" t="s">
        <v>125</v>
      </c>
      <c r="H43" s="171" t="s">
        <v>27</v>
      </c>
      <c r="I43" s="172"/>
      <c r="J43" s="173">
        <v>5</v>
      </c>
      <c r="K43" s="174" t="s">
        <v>785</v>
      </c>
      <c r="L43" s="179">
        <v>36</v>
      </c>
    </row>
    <row r="44" spans="1:14" ht="29.15" customHeight="1" thickBot="1" x14ac:dyDescent="0.4">
      <c r="A44" s="176">
        <v>3</v>
      </c>
      <c r="B44" s="177">
        <v>4</v>
      </c>
      <c r="C44" s="196">
        <v>3603536</v>
      </c>
      <c r="D44" s="116" t="s">
        <v>362</v>
      </c>
      <c r="E44" s="116" t="s">
        <v>363</v>
      </c>
      <c r="F44" s="21">
        <v>2008</v>
      </c>
      <c r="G44" s="178" t="s">
        <v>89</v>
      </c>
      <c r="H44" s="22" t="s">
        <v>27</v>
      </c>
      <c r="I44" s="20"/>
      <c r="J44" s="139">
        <v>6</v>
      </c>
      <c r="K44" s="119" t="s">
        <v>785</v>
      </c>
      <c r="L44" s="189">
        <v>37</v>
      </c>
    </row>
    <row r="45" spans="1:14" ht="29.15" customHeight="1" x14ac:dyDescent="0.35">
      <c r="A45" s="176">
        <v>2</v>
      </c>
      <c r="B45" s="177">
        <v>2</v>
      </c>
      <c r="C45" s="196">
        <v>3604434</v>
      </c>
      <c r="D45" s="116" t="s">
        <v>266</v>
      </c>
      <c r="E45" s="116" t="s">
        <v>181</v>
      </c>
      <c r="F45" s="21">
        <v>2009</v>
      </c>
      <c r="G45" s="178" t="s">
        <v>57</v>
      </c>
      <c r="H45" s="22" t="s">
        <v>27</v>
      </c>
      <c r="I45" s="20"/>
      <c r="J45" s="139">
        <v>3</v>
      </c>
      <c r="K45" s="119" t="s">
        <v>786</v>
      </c>
      <c r="L45" s="179">
        <v>38</v>
      </c>
    </row>
    <row r="46" spans="1:14" ht="29.15" customHeight="1" x14ac:dyDescent="0.35">
      <c r="A46" s="176">
        <v>5</v>
      </c>
      <c r="B46" s="177">
        <v>5</v>
      </c>
      <c r="C46" s="196">
        <v>3603311</v>
      </c>
      <c r="D46" s="116" t="s">
        <v>429</v>
      </c>
      <c r="E46" s="116" t="s">
        <v>215</v>
      </c>
      <c r="F46" s="21">
        <v>2008</v>
      </c>
      <c r="G46" s="178" t="s">
        <v>42</v>
      </c>
      <c r="H46" s="22" t="s">
        <v>27</v>
      </c>
      <c r="I46" s="20"/>
      <c r="J46" s="139">
        <v>3</v>
      </c>
      <c r="K46" s="119" t="s">
        <v>786</v>
      </c>
      <c r="L46" s="179">
        <v>38</v>
      </c>
    </row>
    <row r="47" spans="1:14" ht="29.15" customHeight="1" x14ac:dyDescent="0.35">
      <c r="A47" s="176">
        <v>1</v>
      </c>
      <c r="B47" s="177">
        <v>1</v>
      </c>
      <c r="C47" s="196">
        <v>3603259</v>
      </c>
      <c r="D47" s="116" t="s">
        <v>62</v>
      </c>
      <c r="E47" s="116" t="s">
        <v>64</v>
      </c>
      <c r="F47" s="21">
        <v>2009</v>
      </c>
      <c r="G47" s="178" t="s">
        <v>42</v>
      </c>
      <c r="H47" s="22" t="s">
        <v>27</v>
      </c>
      <c r="I47" s="20"/>
      <c r="J47" s="139">
        <v>4</v>
      </c>
      <c r="K47" s="119" t="s">
        <v>787</v>
      </c>
      <c r="L47" s="179">
        <v>40</v>
      </c>
      <c r="N47" s="1">
        <v>3</v>
      </c>
    </row>
    <row r="48" spans="1:14" ht="29.15" customHeight="1" thickBot="1" x14ac:dyDescent="0.4">
      <c r="A48" s="180">
        <v>4</v>
      </c>
      <c r="B48" s="181">
        <v>4</v>
      </c>
      <c r="C48" s="196">
        <v>3603608</v>
      </c>
      <c r="D48" s="182" t="s">
        <v>382</v>
      </c>
      <c r="E48" s="182" t="s">
        <v>383</v>
      </c>
      <c r="F48" s="183">
        <v>2009</v>
      </c>
      <c r="G48" s="184" t="s">
        <v>125</v>
      </c>
      <c r="H48" s="185" t="s">
        <v>27</v>
      </c>
      <c r="I48" s="186"/>
      <c r="J48" s="187">
        <v>5</v>
      </c>
      <c r="K48" s="188" t="s">
        <v>787</v>
      </c>
      <c r="L48" s="189">
        <v>41</v>
      </c>
    </row>
    <row r="49" spans="1:12" ht="29.15" customHeight="1" x14ac:dyDescent="0.35">
      <c r="A49" s="165">
        <v>2</v>
      </c>
      <c r="B49" s="166">
        <v>5</v>
      </c>
      <c r="C49" s="201">
        <v>3603624</v>
      </c>
      <c r="D49" s="168" t="s">
        <v>317</v>
      </c>
      <c r="E49" s="168" t="s">
        <v>318</v>
      </c>
      <c r="F49" s="169">
        <v>2009</v>
      </c>
      <c r="G49" s="170" t="s">
        <v>125</v>
      </c>
      <c r="H49" s="171" t="s">
        <v>27</v>
      </c>
      <c r="I49" s="172"/>
      <c r="J49" s="173">
        <v>4</v>
      </c>
      <c r="K49" s="174" t="s">
        <v>788</v>
      </c>
      <c r="L49" s="175">
        <v>42</v>
      </c>
    </row>
    <row r="50" spans="1:12" ht="29.15" customHeight="1" x14ac:dyDescent="0.35">
      <c r="A50" s="176">
        <v>5</v>
      </c>
      <c r="B50" s="177">
        <v>1</v>
      </c>
      <c r="C50" s="196">
        <v>3603248</v>
      </c>
      <c r="D50" s="116" t="s">
        <v>250</v>
      </c>
      <c r="E50" s="116" t="s">
        <v>251</v>
      </c>
      <c r="F50" s="21">
        <v>2008</v>
      </c>
      <c r="G50" s="178" t="s">
        <v>42</v>
      </c>
      <c r="H50" s="22" t="s">
        <v>27</v>
      </c>
      <c r="I50" s="20"/>
      <c r="J50" s="139">
        <v>4</v>
      </c>
      <c r="K50" s="119" t="s">
        <v>788</v>
      </c>
      <c r="L50" s="179">
        <v>42</v>
      </c>
    </row>
    <row r="51" spans="1:12" ht="29.15" customHeight="1" x14ac:dyDescent="0.35">
      <c r="A51" s="176">
        <v>1</v>
      </c>
      <c r="B51" s="177">
        <v>5</v>
      </c>
      <c r="C51" s="196">
        <v>3603049</v>
      </c>
      <c r="D51" s="116" t="s">
        <v>221</v>
      </c>
      <c r="E51" s="116" t="s">
        <v>179</v>
      </c>
      <c r="F51" s="21">
        <v>2008</v>
      </c>
      <c r="G51" s="178" t="s">
        <v>85</v>
      </c>
      <c r="H51" s="22" t="s">
        <v>27</v>
      </c>
      <c r="I51" s="20"/>
      <c r="J51" s="139">
        <v>5</v>
      </c>
      <c r="K51" s="119" t="s">
        <v>788</v>
      </c>
      <c r="L51" s="179">
        <v>44</v>
      </c>
    </row>
    <row r="52" spans="1:12" ht="29.15" customHeight="1" x14ac:dyDescent="0.35">
      <c r="A52" s="176">
        <v>5</v>
      </c>
      <c r="B52" s="177">
        <v>2</v>
      </c>
      <c r="C52" s="196">
        <v>3602074</v>
      </c>
      <c r="D52" s="116" t="s">
        <v>415</v>
      </c>
      <c r="E52" s="116" t="s">
        <v>79</v>
      </c>
      <c r="F52" s="21">
        <v>2009</v>
      </c>
      <c r="G52" s="178" t="s">
        <v>85</v>
      </c>
      <c r="H52" s="22" t="s">
        <v>27</v>
      </c>
      <c r="I52" s="20"/>
      <c r="J52" s="139">
        <v>5</v>
      </c>
      <c r="K52" s="119" t="s">
        <v>789</v>
      </c>
      <c r="L52" s="179">
        <v>45</v>
      </c>
    </row>
    <row r="53" spans="1:12" ht="29.15" customHeight="1" x14ac:dyDescent="0.35">
      <c r="A53" s="176">
        <v>4</v>
      </c>
      <c r="B53" s="177">
        <v>6</v>
      </c>
      <c r="C53" s="201">
        <v>3603292</v>
      </c>
      <c r="D53" s="116" t="s">
        <v>399</v>
      </c>
      <c r="E53" s="116" t="s">
        <v>400</v>
      </c>
      <c r="F53" s="21">
        <v>2009</v>
      </c>
      <c r="G53" s="178" t="s">
        <v>42</v>
      </c>
      <c r="H53" s="22" t="s">
        <v>27</v>
      </c>
      <c r="I53" s="20"/>
      <c r="J53" s="139">
        <v>6</v>
      </c>
      <c r="K53" s="119" t="s">
        <v>789</v>
      </c>
      <c r="L53" s="179">
        <v>46</v>
      </c>
    </row>
    <row r="54" spans="1:12" ht="29.15" customHeight="1" thickBot="1" x14ac:dyDescent="0.4">
      <c r="A54" s="180">
        <v>9</v>
      </c>
      <c r="B54" s="181">
        <v>4</v>
      </c>
      <c r="C54" s="202">
        <v>3603355</v>
      </c>
      <c r="D54" s="182" t="s">
        <v>495</v>
      </c>
      <c r="E54" s="182" t="s">
        <v>496</v>
      </c>
      <c r="F54" s="183">
        <v>2008</v>
      </c>
      <c r="G54" s="184" t="s">
        <v>42</v>
      </c>
      <c r="H54" s="185" t="s">
        <v>27</v>
      </c>
      <c r="I54" s="186"/>
      <c r="J54" s="187">
        <v>6</v>
      </c>
      <c r="K54" s="188" t="s">
        <v>789</v>
      </c>
      <c r="L54" s="189">
        <v>46</v>
      </c>
    </row>
    <row r="55" spans="1:12" ht="29.15" customHeight="1" thickBot="1" x14ac:dyDescent="0.4">
      <c r="A55" s="165">
        <v>5</v>
      </c>
      <c r="B55" s="166">
        <v>6</v>
      </c>
      <c r="C55" s="201">
        <v>3605170</v>
      </c>
      <c r="D55" s="168" t="s">
        <v>435</v>
      </c>
      <c r="E55" s="168" t="s">
        <v>402</v>
      </c>
      <c r="F55" s="169">
        <v>2009</v>
      </c>
      <c r="G55" s="170" t="s">
        <v>57</v>
      </c>
      <c r="H55" s="171" t="s">
        <v>27</v>
      </c>
      <c r="I55" s="172"/>
      <c r="J55" s="173">
        <v>6</v>
      </c>
      <c r="K55" s="174" t="s">
        <v>790</v>
      </c>
      <c r="L55" s="175">
        <v>48</v>
      </c>
    </row>
    <row r="56" spans="1:12" ht="29.15" customHeight="1" thickBot="1" x14ac:dyDescent="0.4">
      <c r="A56" s="165">
        <v>2</v>
      </c>
      <c r="B56" s="166">
        <v>4</v>
      </c>
      <c r="C56" s="196">
        <v>3603256</v>
      </c>
      <c r="D56" s="168" t="s">
        <v>286</v>
      </c>
      <c r="E56" s="168" t="s">
        <v>287</v>
      </c>
      <c r="F56" s="169">
        <v>2009</v>
      </c>
      <c r="G56" s="170" t="s">
        <v>42</v>
      </c>
      <c r="H56" s="171" t="s">
        <v>27</v>
      </c>
      <c r="I56" s="172"/>
      <c r="J56" s="173">
        <v>5</v>
      </c>
      <c r="K56" s="174" t="s">
        <v>746</v>
      </c>
      <c r="L56" s="175">
        <v>49</v>
      </c>
    </row>
    <row r="57" spans="1:12" ht="29.15" customHeight="1" x14ac:dyDescent="0.35">
      <c r="A57" s="176"/>
      <c r="B57" s="177"/>
      <c r="C57" s="203"/>
      <c r="D57" s="116"/>
      <c r="E57" s="116"/>
      <c r="F57" s="21"/>
      <c r="G57" s="178"/>
      <c r="H57" s="22"/>
      <c r="I57" s="20"/>
      <c r="J57" s="139"/>
      <c r="K57" s="119"/>
      <c r="L57" s="179"/>
    </row>
    <row r="58" spans="1:12" ht="29.15" customHeight="1" x14ac:dyDescent="0.35">
      <c r="A58" s="176"/>
      <c r="B58" s="177"/>
      <c r="C58" s="196"/>
      <c r="D58" s="116"/>
      <c r="E58" s="116"/>
      <c r="F58" s="21"/>
      <c r="G58" s="178"/>
      <c r="H58" s="22"/>
      <c r="I58" s="20"/>
      <c r="J58" s="139"/>
      <c r="K58" s="119"/>
      <c r="L58" s="179"/>
    </row>
    <row r="59" spans="1:12" ht="29.15" customHeight="1" x14ac:dyDescent="0.35">
      <c r="A59" s="176"/>
      <c r="B59" s="177"/>
      <c r="C59" s="196"/>
      <c r="D59" s="116"/>
      <c r="E59" s="116"/>
      <c r="F59" s="21"/>
      <c r="G59" s="178"/>
      <c r="H59" s="22"/>
      <c r="I59" s="20"/>
      <c r="J59" s="139"/>
      <c r="K59" s="119"/>
      <c r="L59" s="179"/>
    </row>
    <row r="60" spans="1:12" ht="29.15" customHeight="1" thickBot="1" x14ac:dyDescent="0.4">
      <c r="A60" s="180"/>
      <c r="B60" s="181"/>
      <c r="C60" s="200"/>
      <c r="D60" s="182"/>
      <c r="E60" s="182"/>
      <c r="F60" s="183"/>
      <c r="G60" s="184"/>
      <c r="H60" s="185"/>
      <c r="I60" s="186"/>
      <c r="J60" s="187"/>
      <c r="K60" s="188"/>
      <c r="L60" s="189"/>
    </row>
    <row r="61" spans="1:12" ht="29.15" customHeight="1" x14ac:dyDescent="0.35">
      <c r="A61" s="125"/>
      <c r="B61" s="177"/>
      <c r="C61" s="153"/>
      <c r="D61" s="124"/>
      <c r="E61" s="124"/>
      <c r="F61" s="38"/>
      <c r="G61" s="192"/>
      <c r="H61" s="38"/>
      <c r="I61" s="24"/>
      <c r="J61" s="139"/>
      <c r="K61" s="24"/>
      <c r="L61" s="24"/>
    </row>
    <row r="62" spans="1:12" ht="29.15" customHeight="1" x14ac:dyDescent="0.35">
      <c r="A62" s="125"/>
      <c r="B62" s="177"/>
      <c r="C62" s="153"/>
      <c r="D62" s="124"/>
      <c r="E62" s="124"/>
      <c r="F62" s="38"/>
      <c r="G62" s="192"/>
      <c r="H62" s="38"/>
      <c r="I62" s="24"/>
      <c r="J62" s="139"/>
      <c r="K62" s="24"/>
      <c r="L62" s="24"/>
    </row>
    <row r="63" spans="1:12" ht="29.15" customHeight="1" x14ac:dyDescent="0.35">
      <c r="A63" s="125"/>
      <c r="B63" s="177"/>
      <c r="C63" s="153"/>
      <c r="D63" s="124"/>
      <c r="E63" s="124"/>
      <c r="F63" s="38"/>
      <c r="G63" s="192"/>
      <c r="H63" s="38"/>
      <c r="I63" s="24"/>
      <c r="J63" s="139"/>
      <c r="K63" s="24"/>
      <c r="L63" s="24"/>
    </row>
    <row r="64" spans="1:12" ht="29.15" customHeight="1" x14ac:dyDescent="0.35">
      <c r="A64" s="125"/>
      <c r="B64" s="177"/>
      <c r="C64" s="153"/>
      <c r="D64" s="124"/>
      <c r="E64" s="124"/>
      <c r="F64" s="38"/>
      <c r="G64" s="192"/>
      <c r="H64" s="38"/>
      <c r="I64" s="24"/>
      <c r="J64" s="139"/>
      <c r="K64" s="24"/>
      <c r="L64" s="24"/>
    </row>
    <row r="65" spans="1:12" ht="29.15" customHeight="1" x14ac:dyDescent="0.35">
      <c r="A65" s="125"/>
      <c r="B65" s="177"/>
      <c r="C65" s="153"/>
      <c r="D65" s="124"/>
      <c r="E65" s="124"/>
      <c r="F65" s="38"/>
      <c r="G65" s="192"/>
      <c r="H65" s="38"/>
      <c r="I65" s="24"/>
      <c r="J65" s="139"/>
      <c r="K65" s="24"/>
      <c r="L65" s="24"/>
    </row>
    <row r="66" spans="1:12" ht="29.15" customHeight="1" x14ac:dyDescent="0.35">
      <c r="A66" s="125"/>
      <c r="B66" s="177"/>
      <c r="C66" s="153"/>
      <c r="D66" s="124"/>
      <c r="E66" s="124"/>
      <c r="F66" s="38"/>
      <c r="G66" s="192"/>
      <c r="H66" s="38"/>
      <c r="I66" s="24"/>
      <c r="J66" s="139"/>
      <c r="K66" s="24"/>
      <c r="L66" s="24"/>
    </row>
    <row r="67" spans="1:12" ht="29.15" customHeight="1" x14ac:dyDescent="0.35">
      <c r="A67" s="125"/>
      <c r="B67" s="177"/>
      <c r="C67" s="153"/>
      <c r="D67" s="124"/>
      <c r="E67" s="124"/>
      <c r="F67" s="38"/>
      <c r="G67" s="192"/>
      <c r="H67" s="38"/>
      <c r="I67" s="24"/>
      <c r="J67" s="139"/>
      <c r="K67" s="24"/>
      <c r="L67" s="24"/>
    </row>
    <row r="68" spans="1:12" ht="29.15" customHeight="1" x14ac:dyDescent="0.35">
      <c r="A68" s="125"/>
      <c r="B68" s="177"/>
      <c r="C68" s="153"/>
      <c r="D68" s="124"/>
      <c r="E68" s="124"/>
      <c r="F68" s="38"/>
      <c r="G68" s="192"/>
      <c r="H68" s="38"/>
      <c r="I68" s="24"/>
      <c r="J68" s="139"/>
      <c r="K68" s="24"/>
      <c r="L68" s="24"/>
    </row>
    <row r="69" spans="1:12" ht="24.9" customHeight="1" x14ac:dyDescent="0.35">
      <c r="A69" s="125"/>
      <c r="B69" s="177"/>
      <c r="C69" s="153"/>
      <c r="D69" s="124"/>
      <c r="E69" s="124"/>
      <c r="F69" s="38"/>
      <c r="G69" s="192"/>
      <c r="H69" s="38"/>
      <c r="I69" s="24"/>
      <c r="J69" s="139"/>
      <c r="K69" s="24"/>
      <c r="L69" s="24"/>
    </row>
    <row r="70" spans="1:12" ht="24.9" customHeight="1" x14ac:dyDescent="0.35">
      <c r="A70" s="125"/>
      <c r="B70" s="177"/>
      <c r="C70" s="153"/>
      <c r="D70" s="124"/>
      <c r="E70" s="124"/>
      <c r="F70" s="38"/>
      <c r="G70" s="192"/>
      <c r="H70" s="38"/>
      <c r="I70" s="24"/>
      <c r="J70" s="139"/>
      <c r="K70" s="24"/>
      <c r="L70" s="24"/>
    </row>
    <row r="71" spans="1:12" ht="29.15" customHeight="1" x14ac:dyDescent="0.35">
      <c r="A71" s="125"/>
      <c r="B71" s="177"/>
      <c r="C71" s="153"/>
      <c r="D71" s="124"/>
      <c r="E71" s="124"/>
      <c r="F71" s="38"/>
      <c r="G71" s="192"/>
      <c r="H71" s="38"/>
      <c r="I71" s="24"/>
      <c r="J71" s="139"/>
      <c r="K71" s="24"/>
      <c r="L71" s="24"/>
    </row>
    <row r="72" spans="1:12" ht="29.15" customHeight="1" x14ac:dyDescent="0.35">
      <c r="A72" s="125"/>
      <c r="B72" s="177"/>
      <c r="C72" s="153"/>
      <c r="D72" s="124"/>
      <c r="E72" s="124"/>
      <c r="F72" s="38"/>
      <c r="G72" s="192"/>
      <c r="H72" s="38"/>
      <c r="I72" s="24"/>
      <c r="J72" s="139"/>
      <c r="K72" s="24"/>
      <c r="L72" s="24"/>
    </row>
    <row r="73" spans="1:12" ht="29.15" customHeight="1" x14ac:dyDescent="0.35">
      <c r="A73" s="125"/>
      <c r="B73" s="177"/>
      <c r="C73" s="153"/>
      <c r="D73" s="124"/>
      <c r="E73" s="124"/>
      <c r="F73" s="38"/>
      <c r="G73" s="192"/>
      <c r="H73" s="38"/>
      <c r="I73" s="24"/>
      <c r="J73" s="139"/>
      <c r="K73" s="24"/>
      <c r="L73" s="24"/>
    </row>
    <row r="74" spans="1:12" ht="29.15" customHeight="1" x14ac:dyDescent="0.35">
      <c r="A74" s="125"/>
      <c r="B74" s="177"/>
      <c r="C74" s="153"/>
      <c r="D74" s="124"/>
      <c r="E74" s="124"/>
      <c r="F74" s="38"/>
      <c r="G74" s="192"/>
      <c r="H74" s="38"/>
      <c r="I74" s="24"/>
      <c r="J74" s="139"/>
      <c r="K74" s="24"/>
      <c r="L74" s="24"/>
    </row>
    <row r="75" spans="1:12" ht="29.15" customHeight="1" x14ac:dyDescent="0.35">
      <c r="A75" s="125"/>
      <c r="B75" s="177"/>
      <c r="C75" s="153"/>
      <c r="D75" s="124"/>
      <c r="E75" s="124"/>
      <c r="F75" s="38"/>
      <c r="G75" s="192"/>
      <c r="H75" s="38"/>
      <c r="I75" s="24"/>
      <c r="J75" s="139"/>
      <c r="K75" s="24"/>
      <c r="L75" s="24"/>
    </row>
    <row r="76" spans="1:12" ht="29.15" customHeight="1" x14ac:dyDescent="0.35">
      <c r="A76" s="125"/>
      <c r="B76" s="177"/>
      <c r="C76" s="153"/>
      <c r="D76" s="124"/>
      <c r="E76" s="124"/>
      <c r="F76" s="38"/>
      <c r="G76" s="192"/>
      <c r="H76" s="38"/>
      <c r="I76" s="24"/>
      <c r="J76" s="139"/>
      <c r="K76" s="24"/>
      <c r="L76" s="24"/>
    </row>
    <row r="77" spans="1:12" ht="29.15" customHeight="1" x14ac:dyDescent="0.35">
      <c r="A77" s="125"/>
      <c r="B77" s="177"/>
      <c r="C77" s="153"/>
      <c r="D77" s="124"/>
      <c r="E77" s="124"/>
      <c r="F77" s="38"/>
      <c r="G77" s="192"/>
      <c r="H77" s="38"/>
      <c r="I77" s="24"/>
      <c r="J77" s="139"/>
      <c r="K77" s="24"/>
      <c r="L77" s="24"/>
    </row>
    <row r="78" spans="1:12" ht="29.15" customHeight="1" x14ac:dyDescent="0.35">
      <c r="A78" s="125"/>
      <c r="B78" s="177"/>
      <c r="C78" s="153"/>
      <c r="D78" s="124"/>
      <c r="E78" s="124"/>
      <c r="F78" s="38"/>
      <c r="G78" s="192"/>
      <c r="H78" s="38"/>
      <c r="I78" s="24"/>
      <c r="J78" s="139"/>
      <c r="K78" s="24"/>
      <c r="L78" s="24"/>
    </row>
    <row r="79" spans="1:12" ht="29.15" customHeight="1" x14ac:dyDescent="0.35">
      <c r="A79" s="125"/>
      <c r="B79" s="177"/>
      <c r="C79" s="123"/>
      <c r="D79" s="192"/>
      <c r="E79" s="192"/>
      <c r="F79" s="38"/>
      <c r="G79" s="38"/>
      <c r="H79" s="38"/>
      <c r="I79" s="24"/>
      <c r="J79" s="139"/>
      <c r="K79" s="24"/>
      <c r="L79" s="24"/>
    </row>
    <row r="80" spans="1:12" ht="29.15" customHeight="1" x14ac:dyDescent="0.35">
      <c r="A80" s="125"/>
      <c r="B80" s="177"/>
      <c r="C80" s="123"/>
      <c r="D80" s="192"/>
      <c r="E80" s="192"/>
      <c r="F80" s="38"/>
      <c r="G80" s="38"/>
      <c r="H80" s="38"/>
      <c r="I80" s="24"/>
      <c r="J80" s="139"/>
      <c r="K80" s="24"/>
      <c r="L80" s="24"/>
    </row>
    <row r="81" spans="1:12" ht="29.15" customHeight="1" x14ac:dyDescent="0.35">
      <c r="A81" s="125"/>
      <c r="B81" s="177"/>
      <c r="C81" s="123"/>
      <c r="D81" s="192"/>
      <c r="E81" s="192"/>
      <c r="F81" s="38"/>
      <c r="G81" s="38"/>
      <c r="H81" s="38"/>
      <c r="I81" s="24"/>
      <c r="J81" s="139"/>
      <c r="K81" s="24"/>
      <c r="L81" s="24"/>
    </row>
    <row r="82" spans="1:12" ht="29.15" customHeight="1" x14ac:dyDescent="0.35">
      <c r="A82" s="125"/>
      <c r="B82" s="177"/>
      <c r="C82" s="123"/>
      <c r="D82" s="38"/>
      <c r="E82" s="38"/>
      <c r="F82" s="38"/>
      <c r="G82" s="38"/>
      <c r="H82" s="38"/>
      <c r="I82" s="24"/>
      <c r="J82" s="139"/>
      <c r="K82" s="24"/>
      <c r="L82" s="24"/>
    </row>
    <row r="83" spans="1:12" ht="29.15" customHeight="1" x14ac:dyDescent="0.35">
      <c r="A83" s="125"/>
      <c r="B83" s="177"/>
      <c r="C83" s="123"/>
      <c r="D83" s="38"/>
      <c r="E83" s="38"/>
      <c r="F83" s="38"/>
      <c r="G83" s="38"/>
      <c r="H83" s="38"/>
      <c r="I83" s="24"/>
      <c r="J83" s="139"/>
      <c r="K83" s="24"/>
      <c r="L83" s="24"/>
    </row>
    <row r="84" spans="1:12" ht="29.15" customHeight="1" x14ac:dyDescent="0.35">
      <c r="A84" s="125"/>
      <c r="B84" s="177"/>
      <c r="C84" s="123"/>
      <c r="D84" s="38" t="str">
        <f>IF(ISERROR(VLOOKUP(C84,[1]!tesserati[#Data],2,FALSE)),"",VLOOKUP(C84,[1]!tesserati[#Data],2,FALSE))</f>
        <v/>
      </c>
      <c r="E84" s="38" t="str">
        <f>IF(ISERROR(VLOOKUP(C84,[1]!tesserati[#Data],3,FALSE)),"",VLOOKUP(C84,[1]!tesserati[#Data],3,FALSE))</f>
        <v/>
      </c>
      <c r="F84" s="38" t="str">
        <f>IF(ISERROR(VLOOKUP(C84,[1]!tesserati[#Data],6,FALSE)),"",VLOOKUP(C84,[1]!tesserati[#Data],6,FALSE))</f>
        <v/>
      </c>
      <c r="G84" s="38" t="str">
        <f>IF(ISERROR(VLOOKUP(C84,[1]!tesserati[#Data],4,FALSE)),"",VLOOKUP(C84,[1]!tesserati[#Data],4,FALSE))</f>
        <v/>
      </c>
      <c r="H84" s="38" t="str">
        <f>IF(ISERROR(VLOOKUP(C84,[1]!tesserati[#Data],8,FALSE)),"",VLOOKUP(C84,[1]!tesserati[#Data],8,FALSE))</f>
        <v/>
      </c>
      <c r="I84" s="24"/>
      <c r="J84" s="139"/>
      <c r="K84" s="24"/>
      <c r="L84" s="24"/>
    </row>
    <row r="85" spans="1:12" ht="29.15" customHeight="1" x14ac:dyDescent="0.35">
      <c r="A85" s="125"/>
      <c r="B85" s="177"/>
      <c r="C85" s="123"/>
      <c r="D85" s="38" t="str">
        <f>IF(ISERROR(VLOOKUP(C85,[1]!tesserati[#Data],2,FALSE)),"",VLOOKUP(C85,[1]!tesserati[#Data],2,FALSE))</f>
        <v/>
      </c>
      <c r="E85" s="38" t="str">
        <f>IF(ISERROR(VLOOKUP(C85,[1]!tesserati[#Data],3,FALSE)),"",VLOOKUP(C85,[1]!tesserati[#Data],3,FALSE))</f>
        <v/>
      </c>
      <c r="F85" s="38" t="str">
        <f>IF(ISERROR(VLOOKUP(C85,[1]!tesserati[#Data],6,FALSE)),"",VLOOKUP(C85,[1]!tesserati[#Data],6,FALSE))</f>
        <v/>
      </c>
      <c r="G85" s="38" t="str">
        <f>IF(ISERROR(VLOOKUP(C85,[1]!tesserati[#Data],4,FALSE)),"",VLOOKUP(C85,[1]!tesserati[#Data],4,FALSE))</f>
        <v/>
      </c>
      <c r="H85" s="38" t="str">
        <f>IF(ISERROR(VLOOKUP(C85,[1]!tesserati[#Data],8,FALSE)),"",VLOOKUP(C85,[1]!tesserati[#Data],8,FALSE))</f>
        <v/>
      </c>
      <c r="I85" s="24"/>
      <c r="J85" s="139"/>
      <c r="K85" s="24"/>
      <c r="L85" s="24"/>
    </row>
    <row r="86" spans="1:12" ht="29.15" customHeight="1" x14ac:dyDescent="0.35">
      <c r="A86" s="125"/>
      <c r="B86" s="177"/>
      <c r="C86" s="123"/>
      <c r="D86" s="38" t="str">
        <f>IF(ISERROR(VLOOKUP(C86,[1]!tesserati[#Data],2,FALSE)),"",VLOOKUP(C86,[1]!tesserati[#Data],2,FALSE))</f>
        <v/>
      </c>
      <c r="E86" s="38" t="str">
        <f>IF(ISERROR(VLOOKUP(C86,[1]!tesserati[#Data],3,FALSE)),"",VLOOKUP(C86,[1]!tesserati[#Data],3,FALSE))</f>
        <v/>
      </c>
      <c r="F86" s="38" t="str">
        <f>IF(ISERROR(VLOOKUP(C86,[1]!tesserati[#Data],6,FALSE)),"",VLOOKUP(C86,[1]!tesserati[#Data],6,FALSE))</f>
        <v/>
      </c>
      <c r="G86" s="38" t="str">
        <f>IF(ISERROR(VLOOKUP(C86,[1]!tesserati[#Data],4,FALSE)),"",VLOOKUP(C86,[1]!tesserati[#Data],4,FALSE))</f>
        <v/>
      </c>
      <c r="H86" s="38" t="str">
        <f>IF(ISERROR(VLOOKUP(C86,[1]!tesserati[#Data],8,FALSE)),"",VLOOKUP(C86,[1]!tesserati[#Data],8,FALSE))</f>
        <v/>
      </c>
      <c r="I86" s="24"/>
      <c r="J86" s="139"/>
      <c r="K86" s="24"/>
      <c r="L86" s="24"/>
    </row>
    <row r="87" spans="1:12" ht="29.15" customHeight="1" x14ac:dyDescent="0.8">
      <c r="B87" s="177"/>
      <c r="C87" s="123"/>
      <c r="D87" s="38" t="str">
        <f>IF(ISERROR(VLOOKUP(C87,[1]!tesserati[#Data],2,FALSE)),"",VLOOKUP(C87,[1]!tesserati[#Data],2,FALSE))</f>
        <v/>
      </c>
      <c r="E87" s="38" t="str">
        <f>IF(ISERROR(VLOOKUP(C87,[1]!tesserati[#Data],3,FALSE)),"",VLOOKUP(C87,[1]!tesserati[#Data],3,FALSE))</f>
        <v/>
      </c>
      <c r="F87" s="38" t="str">
        <f>IF(ISERROR(VLOOKUP(C87,[1]!tesserati[#Data],6,FALSE)),"",VLOOKUP(C87,[1]!tesserati[#Data],6,FALSE))</f>
        <v/>
      </c>
      <c r="G87" s="38" t="str">
        <f>IF(ISERROR(VLOOKUP(C87,[1]!tesserati[#Data],4,FALSE)),"",VLOOKUP(C87,[1]!tesserati[#Data],4,FALSE))</f>
        <v/>
      </c>
      <c r="H87" s="38" t="str">
        <f>IF(ISERROR(VLOOKUP(C87,[1]!tesserati[#Data],8,FALSE)),"",VLOOKUP(C87,[1]!tesserati[#Data],8,FALSE))</f>
        <v/>
      </c>
      <c r="I87" s="24"/>
      <c r="J87" s="139"/>
      <c r="K87" s="24"/>
      <c r="L87" s="24"/>
    </row>
    <row r="88" spans="1:12" ht="29.15" customHeight="1" x14ac:dyDescent="0.8">
      <c r="B88" s="177"/>
      <c r="C88" s="123"/>
      <c r="D88" s="38" t="str">
        <f>IF(ISERROR(VLOOKUP(C88,[1]!tesserati[#Data],2,FALSE)),"",VLOOKUP(C88,[1]!tesserati[#Data],2,FALSE))</f>
        <v/>
      </c>
      <c r="E88" s="38" t="str">
        <f>IF(ISERROR(VLOOKUP(C88,[1]!tesserati[#Data],3,FALSE)),"",VLOOKUP(C88,[1]!tesserati[#Data],3,FALSE))</f>
        <v/>
      </c>
      <c r="F88" s="38" t="str">
        <f>IF(ISERROR(VLOOKUP(C88,[1]!tesserati[#Data],6,FALSE)),"",VLOOKUP(C88,[1]!tesserati[#Data],6,FALSE))</f>
        <v/>
      </c>
      <c r="G88" s="38" t="str">
        <f>IF(ISERROR(VLOOKUP(C88,[1]!tesserati[#Data],4,FALSE)),"",VLOOKUP(C88,[1]!tesserati[#Data],4,FALSE))</f>
        <v/>
      </c>
      <c r="H88" s="38" t="str">
        <f>IF(ISERROR(VLOOKUP(C88,[1]!tesserati[#Data],8,FALSE)),"",VLOOKUP(C88,[1]!tesserati[#Data],8,FALSE))</f>
        <v/>
      </c>
      <c r="I88" s="24"/>
      <c r="J88" s="139"/>
      <c r="K88" s="24"/>
      <c r="L88" s="24"/>
    </row>
  </sheetData>
  <mergeCells count="29">
    <mergeCell ref="A1:B5"/>
    <mergeCell ref="C1:D2"/>
    <mergeCell ref="E1:G1"/>
    <mergeCell ref="H1:J1"/>
    <mergeCell ref="K1:L1"/>
    <mergeCell ref="E2:G2"/>
    <mergeCell ref="H2:J2"/>
    <mergeCell ref="K2:L2"/>
    <mergeCell ref="C3:D3"/>
    <mergeCell ref="F3:F5"/>
    <mergeCell ref="G6:G7"/>
    <mergeCell ref="H3:I3"/>
    <mergeCell ref="J3:J5"/>
    <mergeCell ref="K3:L3"/>
    <mergeCell ref="C4:D5"/>
    <mergeCell ref="E4:E5"/>
    <mergeCell ref="G4:G5"/>
    <mergeCell ref="H4:I5"/>
    <mergeCell ref="K4:L5"/>
    <mergeCell ref="H6:H7"/>
    <mergeCell ref="I6:I7"/>
    <mergeCell ref="J6:J7"/>
    <mergeCell ref="K6:K7"/>
    <mergeCell ref="L6:L7"/>
    <mergeCell ref="A6:A7"/>
    <mergeCell ref="B6:B7"/>
    <mergeCell ref="C6:C7"/>
    <mergeCell ref="D6:E7"/>
    <mergeCell ref="F6:F7"/>
  </mergeCells>
  <conditionalFormatting sqref="J8:J88">
    <cfRule type="duplicateValues" dxfId="29" priority="2" stopIfTrue="1"/>
  </conditionalFormatting>
  <conditionalFormatting sqref="G1:G1048576">
    <cfRule type="containsText" dxfId="28" priority="1" operator="containsText" text="bovolone">
      <formula>NOT(ISERROR(SEARCH("bovolone",G1)))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44</vt:i4>
      </vt:variant>
      <vt:variant>
        <vt:lpstr>Intervalli denominati</vt:lpstr>
      </vt:variant>
      <vt:variant>
        <vt:i4>54</vt:i4>
      </vt:variant>
    </vt:vector>
  </HeadingPairs>
  <TitlesOfParts>
    <vt:vector size="98" baseType="lpstr">
      <vt:lpstr>Disco JM </vt:lpstr>
      <vt:lpstr>Disco SM</vt:lpstr>
      <vt:lpstr>Alto AM</vt:lpstr>
      <vt:lpstr>Peso EM-1</vt:lpstr>
      <vt:lpstr>60 HS RF</vt:lpstr>
      <vt:lpstr>60 HS RM</vt:lpstr>
      <vt:lpstr>80 HS CF</vt:lpstr>
      <vt:lpstr>100 HS CM</vt:lpstr>
      <vt:lpstr>50 EF</vt:lpstr>
      <vt:lpstr>80 CM</vt:lpstr>
      <vt:lpstr>400 JM</vt:lpstr>
      <vt:lpstr>400 SM</vt:lpstr>
      <vt:lpstr>400 AAM</vt:lpstr>
      <vt:lpstr>400 ABM</vt:lpstr>
      <vt:lpstr>800 Ass- Fem</vt:lpstr>
      <vt:lpstr>2000 CM-CF</vt:lpstr>
      <vt:lpstr>2000 CF</vt:lpstr>
      <vt:lpstr>1000 RF</vt:lpstr>
      <vt:lpstr>1000 RM</vt:lpstr>
      <vt:lpstr>600 EM</vt:lpstr>
      <vt:lpstr>800 AM</vt:lpstr>
      <vt:lpstr>Alto JM </vt:lpstr>
      <vt:lpstr>Alto SM</vt:lpstr>
      <vt:lpstr>Alto AF</vt:lpstr>
      <vt:lpstr>LUNGO AAF </vt:lpstr>
      <vt:lpstr>LUNGO ABF </vt:lpstr>
      <vt:lpstr>LUNGO VM</vt:lpstr>
      <vt:lpstr>LUNGO JF - SF</vt:lpstr>
      <vt:lpstr>LUNGO ABM</vt:lpstr>
      <vt:lpstr>LUNGO AAM</vt:lpstr>
      <vt:lpstr>LUNGO CF</vt:lpstr>
      <vt:lpstr>Disco VM</vt:lpstr>
      <vt:lpstr>Vortex EF - 1</vt:lpstr>
      <vt:lpstr>Disco CF</vt:lpstr>
      <vt:lpstr>Peso CM-1</vt:lpstr>
      <vt:lpstr>Giav AF</vt:lpstr>
      <vt:lpstr>Peso VF</vt:lpstr>
      <vt:lpstr>Disco AM</vt:lpstr>
      <vt:lpstr>Giav JF</vt:lpstr>
      <vt:lpstr>Peso RF</vt:lpstr>
      <vt:lpstr>Disco AAM - ABM</vt:lpstr>
      <vt:lpstr>Foglio1</vt:lpstr>
      <vt:lpstr>Foglio2</vt:lpstr>
      <vt:lpstr>Foglio3</vt:lpstr>
      <vt:lpstr>'100 HS CM'!Area_stampa</vt:lpstr>
      <vt:lpstr>'1000 RF'!Area_stampa</vt:lpstr>
      <vt:lpstr>'1000 RM'!Area_stampa</vt:lpstr>
      <vt:lpstr>'2000 CF'!Area_stampa</vt:lpstr>
      <vt:lpstr>'2000 CM-CF'!Area_stampa</vt:lpstr>
      <vt:lpstr>'400 AAM'!Area_stampa</vt:lpstr>
      <vt:lpstr>'400 ABM'!Area_stampa</vt:lpstr>
      <vt:lpstr>'400 JM'!Area_stampa</vt:lpstr>
      <vt:lpstr>'400 SM'!Area_stampa</vt:lpstr>
      <vt:lpstr>'50 EF'!Area_stampa</vt:lpstr>
      <vt:lpstr>'60 HS RF'!Area_stampa</vt:lpstr>
      <vt:lpstr>'60 HS RM'!Area_stampa</vt:lpstr>
      <vt:lpstr>'600 EM'!Area_stampa</vt:lpstr>
      <vt:lpstr>'80 CM'!Area_stampa</vt:lpstr>
      <vt:lpstr>'80 HS CF'!Area_stampa</vt:lpstr>
      <vt:lpstr>'800 AM'!Area_stampa</vt:lpstr>
      <vt:lpstr>'800 Ass- Fem'!Area_stampa</vt:lpstr>
      <vt:lpstr>'Alto AF'!Area_stampa</vt:lpstr>
      <vt:lpstr>'Disco AAM - ABM'!Area_stampa</vt:lpstr>
      <vt:lpstr>'Disco AM'!Area_stampa</vt:lpstr>
      <vt:lpstr>'Disco CF'!Area_stampa</vt:lpstr>
      <vt:lpstr>'Disco JM '!Area_stampa</vt:lpstr>
      <vt:lpstr>'Disco SM'!Area_stampa</vt:lpstr>
      <vt:lpstr>'Disco VM'!Area_stampa</vt:lpstr>
      <vt:lpstr>'Giav AF'!Area_stampa</vt:lpstr>
      <vt:lpstr>'Giav JF'!Area_stampa</vt:lpstr>
      <vt:lpstr>'LUNGO AAF '!Area_stampa</vt:lpstr>
      <vt:lpstr>'LUNGO AAM'!Area_stampa</vt:lpstr>
      <vt:lpstr>'LUNGO ABF '!Area_stampa</vt:lpstr>
      <vt:lpstr>'LUNGO ABM'!Area_stampa</vt:lpstr>
      <vt:lpstr>'LUNGO CF'!Area_stampa</vt:lpstr>
      <vt:lpstr>'LUNGO JF - SF'!Area_stampa</vt:lpstr>
      <vt:lpstr>'LUNGO VM'!Area_stampa</vt:lpstr>
      <vt:lpstr>'Peso CM-1'!Area_stampa</vt:lpstr>
      <vt:lpstr>'Peso EM-1'!Area_stampa</vt:lpstr>
      <vt:lpstr>'Peso RF'!Area_stampa</vt:lpstr>
      <vt:lpstr>'Vortex EF - 1'!Area_stampa</vt:lpstr>
      <vt:lpstr>'100 HS CM'!Titoli_stampa</vt:lpstr>
      <vt:lpstr>'1000 RF'!Titoli_stampa</vt:lpstr>
      <vt:lpstr>'1000 RM'!Titoli_stampa</vt:lpstr>
      <vt:lpstr>'2000 CF'!Titoli_stampa</vt:lpstr>
      <vt:lpstr>'2000 CM-CF'!Titoli_stampa</vt:lpstr>
      <vt:lpstr>'400 AAM'!Titoli_stampa</vt:lpstr>
      <vt:lpstr>'400 ABM'!Titoli_stampa</vt:lpstr>
      <vt:lpstr>'400 JM'!Titoli_stampa</vt:lpstr>
      <vt:lpstr>'400 SM'!Titoli_stampa</vt:lpstr>
      <vt:lpstr>'50 EF'!Titoli_stampa</vt:lpstr>
      <vt:lpstr>'60 HS RF'!Titoli_stampa</vt:lpstr>
      <vt:lpstr>'60 HS RM'!Titoli_stampa</vt:lpstr>
      <vt:lpstr>'600 EM'!Titoli_stampa</vt:lpstr>
      <vt:lpstr>'80 CM'!Titoli_stampa</vt:lpstr>
      <vt:lpstr>'80 HS CF'!Titoli_stampa</vt:lpstr>
      <vt:lpstr>'800 AM'!Titoli_stampa</vt:lpstr>
      <vt:lpstr>'800 Ass- Fem'!Titoli_stampa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2019-08-08T16:30:56Z</dcterms:modified>
</cp:coreProperties>
</file>